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450" windowHeight="6930" activeTab="0"/>
  </bookViews>
  <sheets>
    <sheet name="2004 Statisztika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<sst xmlns="http://schemas.openxmlformats.org/spreadsheetml/2006/main" count="629" uniqueCount="212">
  <si>
    <t>Hőmérséklet [°C]</t>
  </si>
  <si>
    <t>Csapadék [mm]</t>
  </si>
  <si>
    <t xml:space="preserve">Viszonyok </t>
  </si>
  <si>
    <t>O</t>
  </si>
  <si>
    <t>MC</t>
  </si>
  <si>
    <t>C</t>
  </si>
  <si>
    <t>S</t>
  </si>
  <si>
    <t>PC</t>
  </si>
  <si>
    <t>1.</t>
  </si>
  <si>
    <t>2.</t>
  </si>
  <si>
    <t>3.</t>
  </si>
  <si>
    <t>LR</t>
  </si>
  <si>
    <t>4.</t>
  </si>
  <si>
    <t>SC</t>
  </si>
  <si>
    <t>LS</t>
  </si>
  <si>
    <t>5.</t>
  </si>
  <si>
    <t>HS</t>
  </si>
  <si>
    <t>!</t>
  </si>
  <si>
    <t>Január:</t>
  </si>
  <si>
    <t>Max.:</t>
  </si>
  <si>
    <t>Min.:</t>
  </si>
  <si>
    <t>8,0°C</t>
  </si>
  <si>
    <t>-11,8°C</t>
  </si>
  <si>
    <t>Csap.:</t>
  </si>
  <si>
    <t>29 mm</t>
  </si>
  <si>
    <t>6.</t>
  </si>
  <si>
    <t>heavy snow</t>
  </si>
  <si>
    <t>max. temp. (8,4°C) at 0:16 AM</t>
  </si>
  <si>
    <t>7.</t>
  </si>
  <si>
    <t>8.</t>
  </si>
  <si>
    <t>9.</t>
  </si>
  <si>
    <t>highest snow measured this year</t>
  </si>
  <si>
    <t>Február:</t>
  </si>
  <si>
    <t>19,3°C</t>
  </si>
  <si>
    <t>-7,0°C</t>
  </si>
  <si>
    <t>19 mm</t>
  </si>
  <si>
    <t>10.</t>
  </si>
  <si>
    <t>N.A.</t>
  </si>
  <si>
    <r>
      <t>Ezen időszakban:</t>
    </r>
    <r>
      <rPr>
        <sz val="10"/>
        <rFont val="Arial CE"/>
        <family val="2"/>
      </rPr>
      <t xml:space="preserve"> Max.: 22,5°C Min.: -1,5°C Csap.: 37 mm</t>
    </r>
  </si>
  <si>
    <t>Március:</t>
  </si>
  <si>
    <t>?</t>
  </si>
  <si>
    <t>22,5°C</t>
  </si>
  <si>
    <t>3,5°C</t>
  </si>
  <si>
    <t>37 mm</t>
  </si>
  <si>
    <t>13.</t>
  </si>
  <si>
    <t>14.</t>
  </si>
  <si>
    <t>15.</t>
  </si>
  <si>
    <t>16.</t>
  </si>
  <si>
    <t>R</t>
  </si>
  <si>
    <t>17.</t>
  </si>
  <si>
    <t>Április:</t>
  </si>
  <si>
    <t>23,2°C</t>
  </si>
  <si>
    <t>3,1°C</t>
  </si>
  <si>
    <t>49 mm</t>
  </si>
  <si>
    <t>30.</t>
  </si>
  <si>
    <t>18.</t>
  </si>
  <si>
    <t>heavy rain</t>
  </si>
  <si>
    <t>hail</t>
  </si>
  <si>
    <t>19.</t>
  </si>
  <si>
    <t>20.</t>
  </si>
  <si>
    <t>21.</t>
  </si>
  <si>
    <t>H</t>
  </si>
  <si>
    <t>temp. today morning 4,9°C</t>
  </si>
  <si>
    <t>22.</t>
  </si>
  <si>
    <t>23.</t>
  </si>
  <si>
    <t>Május:</t>
  </si>
  <si>
    <t>27,0°C</t>
  </si>
  <si>
    <t>4,9°C</t>
  </si>
  <si>
    <t xml:space="preserve">     24. (!)</t>
  </si>
  <si>
    <t>36 mm</t>
  </si>
  <si>
    <t>24.</t>
  </si>
  <si>
    <t>25.</t>
  </si>
  <si>
    <t>26.</t>
  </si>
  <si>
    <t>27.</t>
  </si>
  <si>
    <t>Június:</t>
  </si>
  <si>
    <t>29,2°C</t>
  </si>
  <si>
    <t>28.</t>
  </si>
  <si>
    <t>10,8°C</t>
  </si>
  <si>
    <t>17 mm</t>
  </si>
  <si>
    <t>29.</t>
  </si>
  <si>
    <t>15 mm precipitation between 20:45 - 22:15, heavy rain</t>
  </si>
  <si>
    <t>31.</t>
  </si>
  <si>
    <t>Július.:</t>
  </si>
  <si>
    <t>32,7°C</t>
  </si>
  <si>
    <t>21./22.</t>
  </si>
  <si>
    <t>13,4°C</t>
  </si>
  <si>
    <t>11.</t>
  </si>
  <si>
    <t>24 mm</t>
  </si>
  <si>
    <t>36.</t>
  </si>
  <si>
    <t>Augusztus:</t>
  </si>
  <si>
    <t>32,1°C</t>
  </si>
  <si>
    <t>12,5°C</t>
  </si>
  <si>
    <t>16 mm</t>
  </si>
  <si>
    <t>37.</t>
  </si>
  <si>
    <t>38.</t>
  </si>
  <si>
    <t>39.</t>
  </si>
  <si>
    <t>40.</t>
  </si>
  <si>
    <t>41.</t>
  </si>
  <si>
    <t>Szeptember:</t>
  </si>
  <si>
    <t>26,8°C</t>
  </si>
  <si>
    <t>13 mm</t>
  </si>
  <si>
    <t>42.</t>
  </si>
  <si>
    <t>Csapadék: 15 mm</t>
  </si>
  <si>
    <t>43.</t>
  </si>
  <si>
    <t>dense fog the whole day</t>
  </si>
  <si>
    <t>44.</t>
  </si>
  <si>
    <t>dense fog till 12:30 PM</t>
  </si>
  <si>
    <t>45.</t>
  </si>
  <si>
    <t>Október:</t>
  </si>
  <si>
    <t>22,2°C</t>
  </si>
  <si>
    <t>1,7°C</t>
  </si>
  <si>
    <t>22 mm</t>
  </si>
  <si>
    <t>Csapadék: 28 mm</t>
  </si>
  <si>
    <t>D</t>
  </si>
  <si>
    <t>47.</t>
  </si>
  <si>
    <t>first snowing</t>
  </si>
  <si>
    <t>48.</t>
  </si>
  <si>
    <t>49.</t>
  </si>
  <si>
    <t>SM</t>
  </si>
  <si>
    <t>November:</t>
  </si>
  <si>
    <t>17,9°C</t>
  </si>
  <si>
    <t>-3,5°C</t>
  </si>
  <si>
    <t>54 mm</t>
  </si>
  <si>
    <t>50.</t>
  </si>
  <si>
    <t>51.</t>
  </si>
  <si>
    <t>52.</t>
  </si>
  <si>
    <t>extreme high pressured   anticiklon(1033-1040mb)</t>
  </si>
  <si>
    <t>53.</t>
  </si>
  <si>
    <t>December:</t>
  </si>
  <si>
    <t>-6,9°C</t>
  </si>
  <si>
    <t>3 mm</t>
  </si>
  <si>
    <t>Max. h.f.t.:</t>
  </si>
  <si>
    <t>Min. h.f.t.:</t>
  </si>
  <si>
    <t>17,3°C</t>
  </si>
  <si>
    <t>13,3°C</t>
  </si>
  <si>
    <t>0,8°C</t>
  </si>
  <si>
    <t>13,5°C</t>
  </si>
  <si>
    <t>12.</t>
  </si>
  <si>
    <t>2,0°C</t>
  </si>
  <si>
    <t>13,0°C</t>
  </si>
  <si>
    <t>1,5°C</t>
  </si>
  <si>
    <t>Temperature [°C]</t>
  </si>
  <si>
    <t>Absolut maximum:</t>
  </si>
  <si>
    <t>Absolut minimum:</t>
  </si>
  <si>
    <t>Annual max. h.f.t.:</t>
  </si>
  <si>
    <t>14. March</t>
  </si>
  <si>
    <t>0,6°C</t>
  </si>
  <si>
    <t>9. January</t>
  </si>
  <si>
    <t>21/22. July</t>
  </si>
  <si>
    <t>6. January</t>
  </si>
  <si>
    <t>44,5°C</t>
  </si>
  <si>
    <t>Max.: 9,4°C</t>
  </si>
  <si>
    <t>Min.: -7,9°C</t>
  </si>
  <si>
    <t>Min.: -8,6°C</t>
  </si>
  <si>
    <t>Max.: -8,0°C</t>
  </si>
  <si>
    <t>Annual precipitation [mm]</t>
  </si>
  <si>
    <t>319 mm</t>
  </si>
  <si>
    <t>Key:</t>
  </si>
  <si>
    <t>Max.: maximum</t>
  </si>
  <si>
    <t>Min.: minimum</t>
  </si>
  <si>
    <t>Csap.: precipitation</t>
  </si>
  <si>
    <t>H.f.t.: heat fluctation</t>
  </si>
  <si>
    <t>N.A.: no data</t>
  </si>
  <si>
    <t>Precipitation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</si>
  <si>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</si>
  <si>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</si>
  <si>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</si>
  <si>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</si>
  <si>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</si>
  <si>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</si>
  <si>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</si>
  <si>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</si>
  <si>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</si>
  <si>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</si>
  <si>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</si>
  <si>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</si>
  <si>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[mm]</t>
  </si>
  <si>
    <t>Average temperature</t>
  </si>
  <si>
    <t>[°C]</t>
  </si>
  <si>
    <t>UTC 17:20</t>
  </si>
  <si>
    <t>Cloudiness</t>
  </si>
  <si>
    <t>Clear</t>
  </si>
  <si>
    <t>Scattered Clouds</t>
  </si>
  <si>
    <t>Partly Cloudy</t>
  </si>
  <si>
    <t>Mostly Cloudy</t>
  </si>
  <si>
    <t>Overcast</t>
  </si>
  <si>
    <t>Light Rain</t>
  </si>
  <si>
    <t>Rain</t>
  </si>
  <si>
    <t>Light Snow</t>
  </si>
  <si>
    <t>Snow</t>
  </si>
  <si>
    <t>Drizzle</t>
  </si>
  <si>
    <t>Fog</t>
  </si>
  <si>
    <t>Mist</t>
  </si>
  <si>
    <t>Smoke</t>
  </si>
  <si>
    <t>Haze</t>
  </si>
  <si>
    <t>Heavy Snow</t>
  </si>
  <si>
    <t>Sleet</t>
  </si>
  <si>
    <t>[db]</t>
  </si>
  <si>
    <t>Annual diagrams</t>
  </si>
  <si>
    <t>Number of "Clear" days</t>
  </si>
  <si>
    <t>Number of "Overcast" days</t>
  </si>
  <si>
    <t>Extreme high wind gust days:</t>
  </si>
  <si>
    <t>Number of days with minimum temperature below 0°C:</t>
  </si>
  <si>
    <t>29.febr</t>
  </si>
  <si>
    <t>Number of days with maximum temperature below 0°C:</t>
  </si>
  <si>
    <t>(fagyos napok)</t>
  </si>
  <si>
    <t>(téli napok)</t>
  </si>
  <si>
    <t>The lowest maximum temperature:</t>
  </si>
  <si>
    <t>-8,0°C</t>
  </si>
  <si>
    <t>The highest minimum temperature:</t>
  </si>
  <si>
    <t>21,2°C</t>
  </si>
  <si>
    <t>22/23.júl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</si>
</sst>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</numFmts>
  <fonts count="16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u val="single"/>
      <sz val="10"/>
      <name val="Arial CE"/>
      <family val="2"/>
    </font>
    <font>
      <sz val="72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sz val="48"/>
      <name val="Arial CE"/>
      <family val="2"/>
    </font>
    <font>
      <b/>
      <u val="single"/>
      <sz val="12"/>
      <name val="Arial CE"/>
      <family val="2"/>
    </font>
    <font>
      <sz val="11"/>
      <name val="Times New Roman CE"/>
      <family val="1"/>
    </font>
    <font>
      <b/>
      <sz val="11"/>
      <name val="Times New Roman CE"/>
      <family val="1"/>
    </font>
    <font>
      <sz val="9.75"/>
      <name val="Times New Roman CE"/>
      <family val="1"/>
    </font>
    <font>
      <sz val="10"/>
      <name val="Times New Roman CE"/>
      <family val="1"/>
    </font>
    <font>
      <sz val="8.75"/>
      <name val="Arial CE"/>
      <family val="0"/>
    </font>
    <font>
      <sz val="9.75"/>
      <name val="Arial CE"/>
      <family val="0"/>
    </font>
    <font>
      <sz val="8"/>
      <name val="Arial CE"/>
      <family val="0"/>
    </font>
  </fonts>
  <fills count="1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</fills>
  <borders count="36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thin"/>
      <top style="mediumDashDotDot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DashDotDot"/>
      <right style="mediumDashDotDot"/>
      <top style="mediumDashDot"/>
      <bottom>
        <color indexed="63"/>
      </bottom>
    </border>
    <border>
      <left style="mediumDashDotDot"/>
      <right style="mediumDashDotDot"/>
      <top>
        <color indexed="63"/>
      </top>
      <bottom style="mediumDashDotDot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 quotePrefix="1">
      <alignment horizontal="center"/>
    </xf>
    <xf numFmtId="1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14" fontId="2" fillId="0" borderId="0" xfId="0" applyNumberFormat="1" applyFont="1" applyAlignment="1">
      <alignment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3" fillId="0" borderId="3" xfId="0" applyFont="1" applyBorder="1" applyAlignment="1">
      <alignment horizontal="center"/>
    </xf>
    <xf numFmtId="0" fontId="1" fillId="0" borderId="3" xfId="0" applyFont="1" applyBorder="1" applyAlignment="1" quotePrefix="1">
      <alignment horizontal="center"/>
    </xf>
    <xf numFmtId="0" fontId="3" fillId="0" borderId="7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6" xfId="0" applyBorder="1" applyAlignment="1">
      <alignment/>
    </xf>
    <xf numFmtId="14" fontId="6" fillId="0" borderId="0" xfId="0" applyNumberFormat="1" applyFont="1" applyAlignment="1">
      <alignment horizontal="center"/>
    </xf>
    <xf numFmtId="0" fontId="1" fillId="0" borderId="8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 quotePrefix="1">
      <alignment horizontal="center"/>
    </xf>
    <xf numFmtId="16" fontId="1" fillId="3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6" fontId="1" fillId="4" borderId="0" xfId="0" applyNumberFormat="1" applyFont="1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1" fillId="2" borderId="7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16" fontId="0" fillId="4" borderId="8" xfId="0" applyNumberForma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0" fillId="4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16" fontId="0" fillId="0" borderId="0" xfId="0" applyNumberFormat="1" applyAlignment="1">
      <alignment/>
    </xf>
    <xf numFmtId="165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/>
    </xf>
    <xf numFmtId="0" fontId="0" fillId="5" borderId="0" xfId="0" applyFill="1" applyBorder="1" applyAlignment="1">
      <alignment/>
    </xf>
    <xf numFmtId="16" fontId="0" fillId="5" borderId="4" xfId="0" applyNumberFormat="1" applyFill="1" applyBorder="1" applyAlignment="1">
      <alignment/>
    </xf>
    <xf numFmtId="16" fontId="0" fillId="5" borderId="8" xfId="0" applyNumberFormat="1" applyFill="1" applyBorder="1" applyAlignment="1">
      <alignment/>
    </xf>
    <xf numFmtId="0" fontId="0" fillId="5" borderId="7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5" xfId="0" applyFill="1" applyBorder="1" applyAlignment="1">
      <alignment/>
    </xf>
    <xf numFmtId="16" fontId="0" fillId="5" borderId="6" xfId="0" applyNumberFormat="1" applyFill="1" applyBorder="1" applyAlignment="1">
      <alignment/>
    </xf>
    <xf numFmtId="0" fontId="1" fillId="6" borderId="0" xfId="0" applyFont="1" applyFill="1" applyBorder="1" applyAlignment="1">
      <alignment horizontal="center" vertical="center"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2" xfId="0" applyFill="1" applyBorder="1" applyAlignment="1">
      <alignment/>
    </xf>
    <xf numFmtId="0" fontId="0" fillId="7" borderId="5" xfId="0" applyFill="1" applyBorder="1" applyAlignment="1">
      <alignment/>
    </xf>
    <xf numFmtId="0" fontId="0" fillId="8" borderId="7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5" xfId="0" applyFill="1" applyBorder="1" applyAlignment="1">
      <alignment/>
    </xf>
    <xf numFmtId="16" fontId="0" fillId="8" borderId="3" xfId="0" applyNumberFormat="1" applyFill="1" applyBorder="1" applyAlignment="1">
      <alignment horizontal="center"/>
    </xf>
    <xf numFmtId="0" fontId="1" fillId="8" borderId="7" xfId="0" applyFont="1" applyFill="1" applyBorder="1" applyAlignment="1">
      <alignment wrapText="1"/>
    </xf>
    <xf numFmtId="0" fontId="1" fillId="6" borderId="3" xfId="0" applyFont="1" applyFill="1" applyBorder="1" applyAlignment="1">
      <alignment horizontal="center" vertical="center"/>
    </xf>
    <xf numFmtId="16" fontId="0" fillId="8" borderId="4" xfId="0" applyNumberFormat="1" applyFill="1" applyBorder="1" applyAlignment="1">
      <alignment horizontal="center"/>
    </xf>
    <xf numFmtId="16" fontId="0" fillId="8" borderId="0" xfId="0" applyNumberFormat="1" applyFill="1" applyBorder="1" applyAlignment="1">
      <alignment horizontal="center"/>
    </xf>
    <xf numFmtId="16" fontId="0" fillId="8" borderId="8" xfId="0" applyNumberFormat="1" applyFill="1" applyBorder="1" applyAlignment="1">
      <alignment horizontal="center"/>
    </xf>
    <xf numFmtId="16" fontId="0" fillId="8" borderId="5" xfId="0" applyNumberFormat="1" applyFill="1" applyBorder="1" applyAlignment="1">
      <alignment horizontal="center"/>
    </xf>
    <xf numFmtId="16" fontId="0" fillId="8" borderId="6" xfId="0" applyNumberFormat="1" applyFill="1" applyBorder="1" applyAlignment="1">
      <alignment horizontal="center"/>
    </xf>
    <xf numFmtId="16" fontId="0" fillId="7" borderId="3" xfId="0" applyNumberFormat="1" applyFill="1" applyBorder="1" applyAlignment="1">
      <alignment horizontal="center"/>
    </xf>
    <xf numFmtId="16" fontId="0" fillId="7" borderId="4" xfId="0" applyNumberFormat="1" applyFill="1" applyBorder="1" applyAlignment="1">
      <alignment horizontal="center"/>
    </xf>
    <xf numFmtId="16" fontId="0" fillId="7" borderId="0" xfId="0" applyNumberForma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16" fontId="0" fillId="7" borderId="5" xfId="0" applyNumberForma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9" borderId="3" xfId="0" applyFill="1" applyBorder="1" applyAlignment="1">
      <alignment/>
    </xf>
    <xf numFmtId="0" fontId="0" fillId="9" borderId="4" xfId="0" applyFill="1" applyBorder="1" applyAlignment="1">
      <alignment/>
    </xf>
    <xf numFmtId="0" fontId="1" fillId="9" borderId="0" xfId="0" applyFont="1" applyFill="1" applyBorder="1" applyAlignment="1" quotePrefix="1">
      <alignment horizontal="center"/>
    </xf>
    <xf numFmtId="16" fontId="0" fillId="9" borderId="8" xfId="0" applyNumberFormat="1" applyFill="1" applyBorder="1" applyAlignment="1">
      <alignment/>
    </xf>
    <xf numFmtId="0" fontId="0" fillId="9" borderId="5" xfId="0" applyFill="1" applyBorder="1" applyAlignment="1">
      <alignment/>
    </xf>
    <xf numFmtId="0" fontId="0" fillId="9" borderId="6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8" xfId="0" applyFill="1" applyBorder="1" applyAlignment="1">
      <alignment horizontal="right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8" borderId="1" xfId="0" applyFont="1" applyFill="1" applyBorder="1" applyAlignment="1">
      <alignment wrapText="1"/>
    </xf>
    <xf numFmtId="0" fontId="1" fillId="9" borderId="1" xfId="0" applyFont="1" applyFill="1" applyBorder="1" applyAlignment="1">
      <alignment wrapText="1"/>
    </xf>
    <xf numFmtId="0" fontId="1" fillId="9" borderId="7" xfId="0" applyFont="1" applyFill="1" applyBorder="1" applyAlignment="1">
      <alignment wrapText="1"/>
    </xf>
    <xf numFmtId="0" fontId="0" fillId="9" borderId="2" xfId="0" applyFill="1" applyBorder="1" applyAlignment="1">
      <alignment/>
    </xf>
    <xf numFmtId="0" fontId="1" fillId="7" borderId="1" xfId="0" applyFont="1" applyFill="1" applyBorder="1" applyAlignment="1">
      <alignment wrapText="1"/>
    </xf>
    <xf numFmtId="0" fontId="1" fillId="7" borderId="7" xfId="0" applyFont="1" applyFill="1" applyBorder="1" applyAlignment="1">
      <alignment wrapText="1"/>
    </xf>
    <xf numFmtId="0" fontId="1" fillId="7" borderId="7" xfId="0" applyFont="1" applyFill="1" applyBorder="1" applyAlignment="1">
      <alignment/>
    </xf>
    <xf numFmtId="0" fontId="0" fillId="7" borderId="7" xfId="0" applyFill="1" applyBorder="1" applyAlignment="1">
      <alignment/>
    </xf>
    <xf numFmtId="0" fontId="1" fillId="10" borderId="3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16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11" borderId="27" xfId="0" applyFont="1" applyFill="1" applyBorder="1" applyAlignment="1">
      <alignment horizontal="center" vertical="center"/>
    </xf>
    <xf numFmtId="0" fontId="8" fillId="11" borderId="28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12" borderId="29" xfId="0" applyFont="1" applyFill="1" applyBorder="1" applyAlignment="1">
      <alignment horizontal="center" vertical="center"/>
    </xf>
    <xf numFmtId="0" fontId="1" fillId="12" borderId="30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" fillId="13" borderId="29" xfId="0" applyFont="1" applyFill="1" applyBorder="1" applyAlignment="1">
      <alignment horizontal="center" vertical="center"/>
    </xf>
    <xf numFmtId="0" fontId="1" fillId="13" borderId="30" xfId="0" applyFont="1" applyFill="1" applyBorder="1" applyAlignment="1">
      <alignment horizontal="center" vertical="center"/>
    </xf>
    <xf numFmtId="0" fontId="1" fillId="13" borderId="3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14" borderId="2" xfId="0" applyFont="1" applyFill="1" applyBorder="1" applyAlignment="1">
      <alignment horizontal="center" vertical="center"/>
    </xf>
    <xf numFmtId="0" fontId="1" fillId="14" borderId="5" xfId="0" applyFont="1" applyFill="1" applyBorder="1" applyAlignment="1">
      <alignment horizontal="center" vertical="center"/>
    </xf>
    <xf numFmtId="0" fontId="1" fillId="14" borderId="6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1" xfId="0" applyBorder="1" applyAlignment="1">
      <alignment/>
    </xf>
    <xf numFmtId="0" fontId="1" fillId="5" borderId="1" xfId="0" applyFont="1" applyFill="1" applyBorder="1" applyAlignment="1">
      <alignment wrapText="1"/>
    </xf>
    <xf numFmtId="0" fontId="0" fillId="5" borderId="7" xfId="0" applyFill="1" applyBorder="1" applyAlignment="1">
      <alignment wrapText="1"/>
    </xf>
    <xf numFmtId="0" fontId="1" fillId="11" borderId="3" xfId="0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13" borderId="34" xfId="0" applyFont="1" applyFill="1" applyBorder="1" applyAlignment="1">
      <alignment horizontal="center"/>
    </xf>
    <xf numFmtId="0" fontId="1" fillId="13" borderId="35" xfId="0" applyFont="1" applyFill="1" applyBorder="1" applyAlignment="1">
      <alignment horizontal="center"/>
    </xf>
    <xf numFmtId="0" fontId="1" fillId="13" borderId="1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Január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25"/>
          <c:w val="0.824"/>
          <c:h val="0.79325"/>
        </c:manualLayout>
      </c:layout>
      <c:lineChart>
        <c:grouping val="standard"/>
        <c:varyColors val="0"/>
        <c:ser>
          <c:idx val="0"/>
          <c:order val="0"/>
          <c:tx>
            <c:strRef>
              <c:f>'2004 Statisztika'!$B$2</c:f>
              <c:strCache>
                <c:ptCount val="1"/>
                <c:pt idx="0">
                  <c:v>Hőmérséklet [°C]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('2004 Statisztika'!$B$3:$B$6,'2004 Statisztika'!$B$8:$B$14,'2004 Statisztika'!$B$16:$B$22,'2004 Statisztika'!$B$24:$B$30,'2004 Statisztika'!$B$32:$B$37)</c:f>
              <c:numCache/>
            </c:numRef>
          </c:val>
          <c:smooth val="1"/>
        </c:ser>
        <c:marker val="1"/>
        <c:axId val="13783631"/>
        <c:axId val="56943816"/>
      </c:lineChart>
      <c:catAx>
        <c:axId val="13783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Napok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43816"/>
        <c:crosses val="autoZero"/>
        <c:auto val="1"/>
        <c:lblOffset val="100"/>
        <c:noMultiLvlLbl val="0"/>
      </c:catAx>
      <c:valAx>
        <c:axId val="56943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78363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Május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525"/>
          <c:w val="0.8465"/>
          <c:h val="0.79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('2004 Statisztika'!$B$137:$B$138,'2004 Statisztika'!$B$140:$B$146,'2004 Statisztika'!$B$148:$B$154,'2004 Statisztika'!$B$156:$B$162,'2004 Statisztika'!$B$164:$B$170,'2004 Statisztika'!$B$172)</c:f>
              <c:numCache/>
            </c:numRef>
          </c:val>
          <c:smooth val="0"/>
        </c:ser>
        <c:marker val="1"/>
        <c:axId val="9405785"/>
        <c:axId val="17543202"/>
      </c:lineChart>
      <c:catAx>
        <c:axId val="9405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Napok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543202"/>
        <c:crosses val="autoZero"/>
        <c:auto val="1"/>
        <c:lblOffset val="100"/>
        <c:noMultiLvlLbl val="0"/>
      </c:catAx>
      <c:valAx>
        <c:axId val="175432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405785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Június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2525"/>
          <c:w val="0.84525"/>
          <c:h val="0.78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('2004 Statisztika'!$B$173:$B$178,'2004 Statisztika'!$B$180:$B$186,'2004 Statisztika'!$B$188:$B$194,'2004 Statisztika'!$B$196:$B$202,'2004 Statisztika'!$B$204:$B$206)</c:f>
              <c:numCache/>
            </c:numRef>
          </c:val>
          <c:smooth val="0"/>
        </c:ser>
        <c:marker val="1"/>
        <c:axId val="23671091"/>
        <c:axId val="11713228"/>
      </c:lineChart>
      <c:catAx>
        <c:axId val="23671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Napok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1713228"/>
        <c:crosses val="autoZero"/>
        <c:auto val="1"/>
        <c:lblOffset val="100"/>
        <c:noMultiLvlLbl val="0"/>
      </c:catAx>
      <c:valAx>
        <c:axId val="11713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36710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Július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2525"/>
          <c:w val="0.84025"/>
          <c:h val="0.78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('2004 Statisztika'!$B$207:$B$210,'2004 Statisztika'!$B$212:$B$218,'2004 Statisztika'!$B$228:$B$234,'2004 Statisztika'!$B$236)</c:f>
              <c:numCache/>
            </c:numRef>
          </c:val>
          <c:smooth val="0"/>
        </c:ser>
        <c:marker val="1"/>
        <c:axId val="38310189"/>
        <c:axId val="9247382"/>
      </c:lineChart>
      <c:catAx>
        <c:axId val="38310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Mért napok száma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9247382"/>
        <c:crosses val="autoZero"/>
        <c:auto val="1"/>
        <c:lblOffset val="100"/>
        <c:noMultiLvlLbl val="0"/>
      </c:catAx>
      <c:valAx>
        <c:axId val="9247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310189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Augusztus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3375"/>
          <c:h val="0.79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('2004 Statisztika'!$B$259,'2004 Statisztika'!$B$267:$B$270,'2004 Statisztika'!$B$272)</c:f>
              <c:numCache/>
            </c:numRef>
          </c:val>
          <c:smooth val="0"/>
        </c:ser>
        <c:marker val="1"/>
        <c:axId val="16117575"/>
        <c:axId val="10840448"/>
      </c:lineChart>
      <c:catAx>
        <c:axId val="16117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Mért napok száma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0840448"/>
        <c:crosses val="autoZero"/>
        <c:auto val="1"/>
        <c:lblOffset val="100"/>
        <c:noMultiLvlLbl val="0"/>
      </c:catAx>
      <c:valAx>
        <c:axId val="10840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E"/>
                    <a:ea typeface="Arial CE"/>
                    <a:cs typeface="Arial CE"/>
                  </a:rPr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61175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Szeptember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2525"/>
          <c:w val="0.84775"/>
          <c:h val="0.79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('2004 Statisztika'!$B$274:$B$278,'2004 Statisztika'!$B$280:$B$286,'2004 Statisztika'!$B$288:$B$294,'2004 Statisztika'!$B$296:$B$302,'2004 Statisztika'!$B$304:$B$307)</c:f>
              <c:numCache/>
            </c:numRef>
          </c:val>
          <c:smooth val="0"/>
        </c:ser>
        <c:marker val="1"/>
        <c:axId val="30455169"/>
        <c:axId val="5661066"/>
      </c:lineChart>
      <c:catAx>
        <c:axId val="30455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>Napok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661066"/>
        <c:crosses val="autoZero"/>
        <c:auto val="1"/>
        <c:lblOffset val="100"/>
        <c:noMultiLvlLbl val="0"/>
      </c:catAx>
      <c:valAx>
        <c:axId val="56610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0455169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Október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525"/>
          <c:w val="0.811"/>
          <c:h val="0.79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('2004 Statisztika'!$B$308:$B$310,'2004 Statisztika'!$B$312:$B$318,'2004 Statisztika'!$B$320:$B$322,'2004 Statisztika'!$B$328:$B$334,'2004 Statisztika'!$B$336:$B$342)</c:f>
              <c:numCache/>
            </c:numRef>
          </c:val>
          <c:smooth val="0"/>
        </c:ser>
        <c:marker val="1"/>
        <c:axId val="50949595"/>
        <c:axId val="55893172"/>
      </c:lineChart>
      <c:catAx>
        <c:axId val="50949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Mért napok száma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5893172"/>
        <c:crosses val="autoZero"/>
        <c:auto val="1"/>
        <c:lblOffset val="100"/>
        <c:noMultiLvlLbl val="0"/>
      </c:catAx>
      <c:valAx>
        <c:axId val="55893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0949595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November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525"/>
          <c:w val="0.8345"/>
          <c:h val="0.79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('2004 Statisztika'!$B$344:$B$346,'2004 Statisztika'!$B$354:$B$357,'2004 Statisztika'!$B$359:$B$365,'2004 Statisztika'!$B$367:$B$373,'2004 Statisztika'!$B$375:$B$376)</c:f>
              <c:numCache/>
            </c:numRef>
          </c:val>
          <c:smooth val="0"/>
        </c:ser>
        <c:marker val="1"/>
        <c:axId val="33276501"/>
        <c:axId val="31053054"/>
      </c:lineChart>
      <c:catAx>
        <c:axId val="33276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Mért napok száma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053054"/>
        <c:crosses val="autoZero"/>
        <c:auto val="1"/>
        <c:lblOffset val="100"/>
        <c:noMultiLvlLbl val="0"/>
      </c:catAx>
      <c:valAx>
        <c:axId val="31053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7650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December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525"/>
          <c:w val="0.832"/>
          <c:h val="0.79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('2004 Statisztika'!$B$377:$B$381,'2004 Statisztika'!$B$383:$B$389,'2004 Statisztika'!$B$391:$B$397,'2004 Statisztika'!$B$399:$B$405,'2004 Statisztika'!$B$407:$B$411)</c:f>
              <c:numCache/>
            </c:numRef>
          </c:val>
          <c:smooth val="0"/>
        </c:ser>
        <c:marker val="1"/>
        <c:axId val="11042031"/>
        <c:axId val="32269416"/>
      </c:lineChart>
      <c:catAx>
        <c:axId val="11042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Napok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69416"/>
        <c:crosses val="autoZero"/>
        <c:auto val="1"/>
        <c:lblOffset val="100"/>
        <c:noMultiLvlLbl val="0"/>
      </c:catAx>
      <c:valAx>
        <c:axId val="32269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04203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Február</a:t>
            </a:r>
          </a:p>
        </c:rich>
      </c:tx>
      <c:layout>
        <c:manualLayout>
          <c:xMode val="factor"/>
          <c:yMode val="factor"/>
          <c:x val="-0.003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2525"/>
          <c:w val="0.833"/>
          <c:h val="0.79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('2004 Statisztika'!$B$38,'2004 Statisztika'!$B$40:$B$46,'2004 Statisztika'!$B$48:$B$54,'2004 Statisztika'!$B$56:$B$62,'2004 Statisztika'!$B$64:$B$70)</c:f>
              <c:numCache/>
            </c:numRef>
          </c:val>
          <c:smooth val="0"/>
        </c:ser>
        <c:marker val="1"/>
        <c:axId val="42732297"/>
        <c:axId val="49046354"/>
      </c:lineChart>
      <c:catAx>
        <c:axId val="42732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Napok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046354"/>
        <c:crosses val="autoZero"/>
        <c:auto val="1"/>
        <c:lblOffset val="100"/>
        <c:noMultiLvlLbl val="0"/>
      </c:catAx>
      <c:valAx>
        <c:axId val="49046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322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Március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25"/>
          <c:w val="0.83025"/>
          <c:h val="0.793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('2004 Statisztika'!$B$72:$B$76,'2004 Statisztika'!$B$85:$B$89)</c:f>
              <c:numCache/>
            </c:numRef>
          </c:val>
          <c:smooth val="0"/>
        </c:ser>
        <c:marker val="1"/>
        <c:axId val="38764003"/>
        <c:axId val="13331708"/>
      </c:lineChart>
      <c:catAx>
        <c:axId val="38764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Mért napok száma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31708"/>
        <c:crosses val="autoZero"/>
        <c:auto val="1"/>
        <c:lblOffset val="100"/>
        <c:noMultiLvlLbl val="0"/>
      </c:catAx>
      <c:valAx>
        <c:axId val="13331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7640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4"/>
          <c:w val="0.9307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'2004 Statisztika'!$B$441:$B$452</c:f>
              <c:strCache/>
            </c:strRef>
          </c:cat>
          <c:val>
            <c:numRef>
              <c:f>'2004 Statisztika'!$C$441:$C$452</c:f>
              <c:numCache/>
            </c:numRef>
          </c:val>
        </c:ser>
        <c:axId val="52876509"/>
        <c:axId val="6126534"/>
      </c:barChart>
      <c:catAx>
        <c:axId val="52876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26534"/>
        <c:crosses val="autoZero"/>
        <c:auto val="1"/>
        <c:lblOffset val="100"/>
        <c:noMultiLvlLbl val="0"/>
      </c:catAx>
      <c:valAx>
        <c:axId val="61265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76509"/>
        <c:crossesAt val="1"/>
        <c:crossBetween val="between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4"/>
          <c:w val="0.918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'2004 Statisztika'!$B$471:$B$482</c:f>
              <c:strCache/>
            </c:strRef>
          </c:cat>
          <c:val>
            <c:numRef>
              <c:f>'2004 Statisztika'!$C$471:$C$482</c:f>
              <c:numCache/>
            </c:numRef>
          </c:val>
        </c:ser>
        <c:axId val="55138807"/>
        <c:axId val="26487216"/>
      </c:barChart>
      <c:catAx>
        <c:axId val="55138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487216"/>
        <c:crosses val="autoZero"/>
        <c:auto val="1"/>
        <c:lblOffset val="100"/>
        <c:noMultiLvlLbl val="0"/>
      </c:catAx>
      <c:valAx>
        <c:axId val="264872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38807"/>
        <c:crossesAt val="1"/>
        <c:crossBetween val="between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4"/>
          <c:w val="0.912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'2004 Statisztika'!$B$501:$B$516</c:f>
              <c:strCache/>
            </c:strRef>
          </c:cat>
          <c:val>
            <c:numRef>
              <c:f>'2004 Statisztika'!$C$501:$C$516</c:f>
              <c:numCache/>
            </c:numRef>
          </c:val>
        </c:ser>
        <c:axId val="37058353"/>
        <c:axId val="65089722"/>
      </c:barChart>
      <c:catAx>
        <c:axId val="37058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089722"/>
        <c:crosses val="autoZero"/>
        <c:auto val="1"/>
        <c:lblOffset val="100"/>
        <c:noMultiLvlLbl val="0"/>
      </c:catAx>
      <c:valAx>
        <c:axId val="650897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58353"/>
        <c:crossesAt val="1"/>
        <c:crossBetween val="between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4"/>
          <c:w val="0.941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'2004 Statisztika'!$B$531:$B$542</c:f>
              <c:strCache/>
            </c:strRef>
          </c:cat>
          <c:val>
            <c:numRef>
              <c:f>'2004 Statisztika'!$C$531:$C$542</c:f>
              <c:numCache/>
            </c:numRef>
          </c:val>
        </c:ser>
        <c:axId val="48936587"/>
        <c:axId val="37776100"/>
      </c:barChart>
      <c:catAx>
        <c:axId val="4893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776100"/>
        <c:crosses val="autoZero"/>
        <c:auto val="1"/>
        <c:lblOffset val="100"/>
        <c:noMultiLvlLbl val="0"/>
      </c:catAx>
      <c:valAx>
        <c:axId val="377761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36587"/>
        <c:crossesAt val="1"/>
        <c:crossBetween val="between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4"/>
          <c:w val="0.9297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'2004 Statisztika'!$B$561:$B$572</c:f>
              <c:strCache/>
            </c:strRef>
          </c:cat>
          <c:val>
            <c:numRef>
              <c:f>'2004 Statisztika'!$C$561:$C$572</c:f>
              <c:numCache/>
            </c:numRef>
          </c:val>
        </c:ser>
        <c:axId val="4440581"/>
        <c:axId val="39965230"/>
      </c:barChart>
      <c:catAx>
        <c:axId val="444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965230"/>
        <c:crosses val="autoZero"/>
        <c:auto val="1"/>
        <c:lblOffset val="100"/>
        <c:noMultiLvlLbl val="0"/>
      </c:catAx>
      <c:valAx>
        <c:axId val="399652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0581"/>
        <c:crossesAt val="1"/>
        <c:crossBetween val="between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Április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2525"/>
          <c:w val="0.831"/>
          <c:h val="0.78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('2004 Statisztika'!$B$103:$B$106,'2004 Statisztika'!$B$108:$B$114,'2004 Statisztika'!$B$116:$B$122,'2004 Statisztika'!$B$124:$B$130,'2004 Statisztika'!$B$132:$B$136)</c:f>
              <c:numCache/>
            </c:numRef>
          </c:val>
          <c:smooth val="0"/>
        </c:ser>
        <c:marker val="1"/>
        <c:axId val="24142751"/>
        <c:axId val="15958168"/>
      </c:lineChart>
      <c:catAx>
        <c:axId val="24142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Napok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58168"/>
        <c:crosses val="autoZero"/>
        <c:auto val="1"/>
        <c:lblOffset val="100"/>
        <c:noMultiLvlLbl val="0"/>
      </c:catAx>
      <c:valAx>
        <c:axId val="15958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14275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</xdr:row>
      <xdr:rowOff>28575</xdr:rowOff>
    </xdr:from>
    <xdr:to>
      <xdr:col>15</xdr:col>
      <xdr:colOff>57150</xdr:colOff>
      <xdr:row>28</xdr:row>
      <xdr:rowOff>19050</xdr:rowOff>
    </xdr:to>
    <xdr:graphicFrame>
      <xdr:nvGraphicFramePr>
        <xdr:cNvPr id="1" name="Chart 2"/>
        <xdr:cNvGraphicFramePr/>
      </xdr:nvGraphicFramePr>
      <xdr:xfrm>
        <a:off x="5438775" y="514350"/>
        <a:ext cx="73914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41</xdr:row>
      <xdr:rowOff>19050</xdr:rowOff>
    </xdr:from>
    <xdr:to>
      <xdr:col>14</xdr:col>
      <xdr:colOff>676275</xdr:colOff>
      <xdr:row>66</xdr:row>
      <xdr:rowOff>9525</xdr:rowOff>
    </xdr:to>
    <xdr:graphicFrame>
      <xdr:nvGraphicFramePr>
        <xdr:cNvPr id="2" name="Chart 3"/>
        <xdr:cNvGraphicFramePr/>
      </xdr:nvGraphicFramePr>
      <xdr:xfrm>
        <a:off x="5438775" y="6696075"/>
        <a:ext cx="7324725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885825</xdr:colOff>
      <xdr:row>72</xdr:row>
      <xdr:rowOff>0</xdr:rowOff>
    </xdr:from>
    <xdr:to>
      <xdr:col>14</xdr:col>
      <xdr:colOff>676275</xdr:colOff>
      <xdr:row>96</xdr:row>
      <xdr:rowOff>152400</xdr:rowOff>
    </xdr:to>
    <xdr:graphicFrame>
      <xdr:nvGraphicFramePr>
        <xdr:cNvPr id="3" name="Chart 4"/>
        <xdr:cNvGraphicFramePr/>
      </xdr:nvGraphicFramePr>
      <xdr:xfrm>
        <a:off x="5419725" y="11734800"/>
        <a:ext cx="7343775" cy="4038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533400</xdr:colOff>
      <xdr:row>437</xdr:row>
      <xdr:rowOff>152400</xdr:rowOff>
    </xdr:from>
    <xdr:to>
      <xdr:col>14</xdr:col>
      <xdr:colOff>666750</xdr:colOff>
      <xdr:row>462</xdr:row>
      <xdr:rowOff>142875</xdr:rowOff>
    </xdr:to>
    <xdr:graphicFrame>
      <xdr:nvGraphicFramePr>
        <xdr:cNvPr id="4" name="Chart 8"/>
        <xdr:cNvGraphicFramePr/>
      </xdr:nvGraphicFramePr>
      <xdr:xfrm>
        <a:off x="5067300" y="71694675"/>
        <a:ext cx="7686675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523875</xdr:colOff>
      <xdr:row>467</xdr:row>
      <xdr:rowOff>133350</xdr:rowOff>
    </xdr:from>
    <xdr:to>
      <xdr:col>15</xdr:col>
      <xdr:colOff>0</xdr:colOff>
      <xdr:row>492</xdr:row>
      <xdr:rowOff>123825</xdr:rowOff>
    </xdr:to>
    <xdr:graphicFrame>
      <xdr:nvGraphicFramePr>
        <xdr:cNvPr id="5" name="Chart 9"/>
        <xdr:cNvGraphicFramePr/>
      </xdr:nvGraphicFramePr>
      <xdr:xfrm>
        <a:off x="5057775" y="76533375"/>
        <a:ext cx="7715250" cy="4038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552450</xdr:colOff>
      <xdr:row>498</xdr:row>
      <xdr:rowOff>19050</xdr:rowOff>
    </xdr:from>
    <xdr:to>
      <xdr:col>14</xdr:col>
      <xdr:colOff>657225</xdr:colOff>
      <xdr:row>523</xdr:row>
      <xdr:rowOff>9525</xdr:rowOff>
    </xdr:to>
    <xdr:graphicFrame>
      <xdr:nvGraphicFramePr>
        <xdr:cNvPr id="6" name="Chart 10"/>
        <xdr:cNvGraphicFramePr/>
      </xdr:nvGraphicFramePr>
      <xdr:xfrm>
        <a:off x="5086350" y="81438750"/>
        <a:ext cx="7658100" cy="4038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600075</xdr:colOff>
      <xdr:row>527</xdr:row>
      <xdr:rowOff>152400</xdr:rowOff>
    </xdr:from>
    <xdr:to>
      <xdr:col>14</xdr:col>
      <xdr:colOff>666750</xdr:colOff>
      <xdr:row>552</xdr:row>
      <xdr:rowOff>142875</xdr:rowOff>
    </xdr:to>
    <xdr:graphicFrame>
      <xdr:nvGraphicFramePr>
        <xdr:cNvPr id="7" name="Chart 11"/>
        <xdr:cNvGraphicFramePr/>
      </xdr:nvGraphicFramePr>
      <xdr:xfrm>
        <a:off x="5133975" y="86267925"/>
        <a:ext cx="7620000" cy="4038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571500</xdr:colOff>
      <xdr:row>558</xdr:row>
      <xdr:rowOff>9525</xdr:rowOff>
    </xdr:from>
    <xdr:to>
      <xdr:col>15</xdr:col>
      <xdr:colOff>0</xdr:colOff>
      <xdr:row>583</xdr:row>
      <xdr:rowOff>0</xdr:rowOff>
    </xdr:to>
    <xdr:graphicFrame>
      <xdr:nvGraphicFramePr>
        <xdr:cNvPr id="8" name="Chart 12"/>
        <xdr:cNvGraphicFramePr/>
      </xdr:nvGraphicFramePr>
      <xdr:xfrm>
        <a:off x="5105400" y="91144725"/>
        <a:ext cx="7667625" cy="4038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28575</xdr:colOff>
      <xdr:row>104</xdr:row>
      <xdr:rowOff>19050</xdr:rowOff>
    </xdr:from>
    <xdr:to>
      <xdr:col>15</xdr:col>
      <xdr:colOff>0</xdr:colOff>
      <xdr:row>129</xdr:row>
      <xdr:rowOff>9525</xdr:rowOff>
    </xdr:to>
    <xdr:graphicFrame>
      <xdr:nvGraphicFramePr>
        <xdr:cNvPr id="9" name="Chart 13"/>
        <xdr:cNvGraphicFramePr/>
      </xdr:nvGraphicFramePr>
      <xdr:xfrm>
        <a:off x="5457825" y="17011650"/>
        <a:ext cx="7315200" cy="4038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866775</xdr:colOff>
      <xdr:row>137</xdr:row>
      <xdr:rowOff>161925</xdr:rowOff>
    </xdr:from>
    <xdr:to>
      <xdr:col>14</xdr:col>
      <xdr:colOff>676275</xdr:colOff>
      <xdr:row>162</xdr:row>
      <xdr:rowOff>142875</xdr:rowOff>
    </xdr:to>
    <xdr:graphicFrame>
      <xdr:nvGraphicFramePr>
        <xdr:cNvPr id="10" name="Chart 14"/>
        <xdr:cNvGraphicFramePr/>
      </xdr:nvGraphicFramePr>
      <xdr:xfrm>
        <a:off x="6296025" y="22564725"/>
        <a:ext cx="6467475" cy="4038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9525</xdr:colOff>
      <xdr:row>175</xdr:row>
      <xdr:rowOff>152400</xdr:rowOff>
    </xdr:from>
    <xdr:to>
      <xdr:col>15</xdr:col>
      <xdr:colOff>0</xdr:colOff>
      <xdr:row>200</xdr:row>
      <xdr:rowOff>142875</xdr:rowOff>
    </xdr:to>
    <xdr:graphicFrame>
      <xdr:nvGraphicFramePr>
        <xdr:cNvPr id="11" name="Chart 15"/>
        <xdr:cNvGraphicFramePr/>
      </xdr:nvGraphicFramePr>
      <xdr:xfrm>
        <a:off x="5438775" y="28755975"/>
        <a:ext cx="7334250" cy="4038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19050</xdr:colOff>
      <xdr:row>207</xdr:row>
      <xdr:rowOff>9525</xdr:rowOff>
    </xdr:from>
    <xdr:to>
      <xdr:col>14</xdr:col>
      <xdr:colOff>676275</xdr:colOff>
      <xdr:row>231</xdr:row>
      <xdr:rowOff>152400</xdr:rowOff>
    </xdr:to>
    <xdr:graphicFrame>
      <xdr:nvGraphicFramePr>
        <xdr:cNvPr id="12" name="Chart 16"/>
        <xdr:cNvGraphicFramePr/>
      </xdr:nvGraphicFramePr>
      <xdr:xfrm>
        <a:off x="5448300" y="33823275"/>
        <a:ext cx="7315200" cy="4038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866775</xdr:colOff>
      <xdr:row>244</xdr:row>
      <xdr:rowOff>9525</xdr:rowOff>
    </xdr:from>
    <xdr:to>
      <xdr:col>15</xdr:col>
      <xdr:colOff>9525</xdr:colOff>
      <xdr:row>269</xdr:row>
      <xdr:rowOff>0</xdr:rowOff>
    </xdr:to>
    <xdr:graphicFrame>
      <xdr:nvGraphicFramePr>
        <xdr:cNvPr id="13" name="Chart 17"/>
        <xdr:cNvGraphicFramePr/>
      </xdr:nvGraphicFramePr>
      <xdr:xfrm>
        <a:off x="6296025" y="39862125"/>
        <a:ext cx="6486525" cy="4038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9525</xdr:colOff>
      <xdr:row>276</xdr:row>
      <xdr:rowOff>38100</xdr:rowOff>
    </xdr:from>
    <xdr:to>
      <xdr:col>14</xdr:col>
      <xdr:colOff>666750</xdr:colOff>
      <xdr:row>301</xdr:row>
      <xdr:rowOff>28575</xdr:rowOff>
    </xdr:to>
    <xdr:graphicFrame>
      <xdr:nvGraphicFramePr>
        <xdr:cNvPr id="14" name="Chart 18"/>
        <xdr:cNvGraphicFramePr/>
      </xdr:nvGraphicFramePr>
      <xdr:xfrm>
        <a:off x="5438775" y="45110400"/>
        <a:ext cx="7315200" cy="4038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9525</xdr:colOff>
      <xdr:row>309</xdr:row>
      <xdr:rowOff>0</xdr:rowOff>
    </xdr:from>
    <xdr:to>
      <xdr:col>15</xdr:col>
      <xdr:colOff>28575</xdr:colOff>
      <xdr:row>333</xdr:row>
      <xdr:rowOff>152400</xdr:rowOff>
    </xdr:to>
    <xdr:graphicFrame>
      <xdr:nvGraphicFramePr>
        <xdr:cNvPr id="15" name="Chart 19"/>
        <xdr:cNvGraphicFramePr/>
      </xdr:nvGraphicFramePr>
      <xdr:xfrm>
        <a:off x="7019925" y="50492025"/>
        <a:ext cx="5781675" cy="4038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885825</xdr:colOff>
      <xdr:row>346</xdr:row>
      <xdr:rowOff>9525</xdr:rowOff>
    </xdr:from>
    <xdr:to>
      <xdr:col>15</xdr:col>
      <xdr:colOff>9525</xdr:colOff>
      <xdr:row>371</xdr:row>
      <xdr:rowOff>0</xdr:rowOff>
    </xdr:to>
    <xdr:graphicFrame>
      <xdr:nvGraphicFramePr>
        <xdr:cNvPr id="16" name="Chart 20"/>
        <xdr:cNvGraphicFramePr/>
      </xdr:nvGraphicFramePr>
      <xdr:xfrm>
        <a:off x="6315075" y="56568975"/>
        <a:ext cx="6467475" cy="40386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</xdr:col>
      <xdr:colOff>0</xdr:colOff>
      <xdr:row>381</xdr:row>
      <xdr:rowOff>9525</xdr:rowOff>
    </xdr:from>
    <xdr:to>
      <xdr:col>14</xdr:col>
      <xdr:colOff>666750</xdr:colOff>
      <xdr:row>406</xdr:row>
      <xdr:rowOff>0</xdr:rowOff>
    </xdr:to>
    <xdr:graphicFrame>
      <xdr:nvGraphicFramePr>
        <xdr:cNvPr id="17" name="Chart 21"/>
        <xdr:cNvGraphicFramePr/>
      </xdr:nvGraphicFramePr>
      <xdr:xfrm>
        <a:off x="7010400" y="62274450"/>
        <a:ext cx="5743575" cy="40386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1"/>
  <sheetViews>
    <sheetView tabSelected="1" workbookViewId="0" topLeftCell="A588">
      <selection activeCell="D631" sqref="D631"/>
    </sheetView>
  </sheetViews>
  <sheetFormatPr defaultColWidth="9.00390625" defaultRowHeight="12.75"/>
  <cols>
    <col min="1" max="1" width="10.125" style="0" bestFit="1" customWidth="1"/>
    <col min="2" max="2" width="20.00390625" style="0" bestFit="1" customWidth="1"/>
    <col min="3" max="3" width="15.125" style="0" bestFit="1" customWidth="1"/>
    <col min="4" max="4" width="14.25390625" style="0" bestFit="1" customWidth="1"/>
    <col min="5" max="6" width="11.75390625" style="0" bestFit="1" customWidth="1"/>
    <col min="10" max="10" width="12.625" style="0" bestFit="1" customWidth="1"/>
  </cols>
  <sheetData>
    <row r="1" spans="2:4" ht="12.75">
      <c r="B1" s="125" t="s">
        <v>179</v>
      </c>
      <c r="C1" s="125"/>
      <c r="D1" s="125"/>
    </row>
    <row r="2" spans="1:4" ht="12.75">
      <c r="A2" s="5" t="s">
        <v>8</v>
      </c>
      <c r="B2" t="s">
        <v>0</v>
      </c>
      <c r="C2" s="1" t="s">
        <v>2</v>
      </c>
      <c r="D2" t="s">
        <v>1</v>
      </c>
    </row>
    <row r="3" spans="1:4" ht="12.75">
      <c r="A3" s="16">
        <v>37987</v>
      </c>
      <c r="B3" s="61">
        <v>1.1</v>
      </c>
      <c r="C3" s="62" t="s">
        <v>3</v>
      </c>
      <c r="D3" s="62">
        <v>1</v>
      </c>
    </row>
    <row r="4" spans="1:4" ht="12.75">
      <c r="A4" s="16">
        <v>37988</v>
      </c>
      <c r="B4" s="61">
        <v>-1</v>
      </c>
      <c r="C4" s="62" t="s">
        <v>4</v>
      </c>
      <c r="D4" s="62">
        <v>0</v>
      </c>
    </row>
    <row r="5" spans="1:4" ht="12.75">
      <c r="A5" s="16">
        <v>37989</v>
      </c>
      <c r="B5" s="61">
        <v>-4</v>
      </c>
      <c r="C5" s="62" t="s">
        <v>3</v>
      </c>
      <c r="D5" s="62">
        <v>0</v>
      </c>
    </row>
    <row r="6" spans="1:4" ht="12.75">
      <c r="A6" s="16">
        <v>37990</v>
      </c>
      <c r="B6" s="61">
        <v>-5.2</v>
      </c>
      <c r="C6" s="62" t="s">
        <v>3</v>
      </c>
      <c r="D6" s="62">
        <v>0</v>
      </c>
    </row>
    <row r="7" spans="1:4" ht="12.75">
      <c r="A7" s="6" t="s">
        <v>9</v>
      </c>
      <c r="B7" s="61"/>
      <c r="C7" s="62"/>
      <c r="D7" s="62"/>
    </row>
    <row r="8" spans="1:4" ht="12.75">
      <c r="A8" s="16">
        <v>37991</v>
      </c>
      <c r="B8" s="61">
        <v>-6.5</v>
      </c>
      <c r="C8" s="62" t="s">
        <v>4</v>
      </c>
      <c r="D8" s="62">
        <v>0</v>
      </c>
    </row>
    <row r="9" spans="1:11" ht="12.75">
      <c r="A9" s="16">
        <v>37992</v>
      </c>
      <c r="B9" s="61">
        <v>-8.3</v>
      </c>
      <c r="C9" s="62" t="s">
        <v>5</v>
      </c>
      <c r="D9" s="62">
        <v>0</v>
      </c>
      <c r="K9" s="59"/>
    </row>
    <row r="10" spans="1:4" ht="12.75">
      <c r="A10" s="16">
        <v>37993</v>
      </c>
      <c r="B10" s="61">
        <v>-6.9</v>
      </c>
      <c r="C10" s="62" t="s">
        <v>6</v>
      </c>
      <c r="D10" s="62">
        <v>0</v>
      </c>
    </row>
    <row r="11" spans="1:4" ht="12.75">
      <c r="A11" s="16">
        <v>37994</v>
      </c>
      <c r="B11" s="61">
        <v>-6.6</v>
      </c>
      <c r="C11" s="62" t="s">
        <v>3</v>
      </c>
      <c r="D11" s="62">
        <v>0</v>
      </c>
    </row>
    <row r="12" spans="1:10" ht="12.75">
      <c r="A12" s="16">
        <v>37995</v>
      </c>
      <c r="B12" s="61">
        <v>-8</v>
      </c>
      <c r="C12" s="62" t="s">
        <v>6</v>
      </c>
      <c r="D12" s="62">
        <v>0</v>
      </c>
      <c r="J12" s="59"/>
    </row>
    <row r="13" spans="1:4" ht="12.75">
      <c r="A13" s="16">
        <v>37996</v>
      </c>
      <c r="B13" s="61">
        <v>-3.7</v>
      </c>
      <c r="C13" s="62" t="s">
        <v>7</v>
      </c>
      <c r="D13" s="62">
        <v>0</v>
      </c>
    </row>
    <row r="14" spans="1:4" ht="12.75">
      <c r="A14" s="16">
        <v>37997</v>
      </c>
      <c r="B14" s="61">
        <v>-1.3</v>
      </c>
      <c r="C14" s="62" t="s">
        <v>3</v>
      </c>
      <c r="D14" s="62">
        <v>0</v>
      </c>
    </row>
    <row r="15" spans="1:4" ht="12.75">
      <c r="A15" s="6" t="s">
        <v>10</v>
      </c>
      <c r="B15" s="61"/>
      <c r="C15" s="62"/>
      <c r="D15" s="62"/>
    </row>
    <row r="16" spans="1:4" ht="12.75">
      <c r="A16" s="16">
        <v>37998</v>
      </c>
      <c r="B16" s="61">
        <v>0.4</v>
      </c>
      <c r="C16" s="62" t="s">
        <v>3</v>
      </c>
      <c r="D16" s="62">
        <v>0</v>
      </c>
    </row>
    <row r="17" spans="1:4" ht="12.75">
      <c r="A17" s="16">
        <v>37999</v>
      </c>
      <c r="B17" s="61">
        <v>2.4</v>
      </c>
      <c r="C17" s="62" t="s">
        <v>11</v>
      </c>
      <c r="D17" s="62">
        <v>13</v>
      </c>
    </row>
    <row r="18" spans="1:4" ht="12.75">
      <c r="A18" s="16">
        <v>38000</v>
      </c>
      <c r="B18" s="61">
        <v>4.2</v>
      </c>
      <c r="C18" s="62" t="s">
        <v>7</v>
      </c>
      <c r="D18" s="62">
        <v>3</v>
      </c>
    </row>
    <row r="19" spans="1:6" ht="12.75">
      <c r="A19" s="16">
        <v>38001</v>
      </c>
      <c r="B19" s="61">
        <v>2.8</v>
      </c>
      <c r="C19" s="62" t="s">
        <v>7</v>
      </c>
      <c r="D19" s="62">
        <v>0</v>
      </c>
      <c r="F19" s="2"/>
    </row>
    <row r="20" spans="1:6" ht="12.75">
      <c r="A20" s="16">
        <v>38002</v>
      </c>
      <c r="B20" s="61">
        <v>2</v>
      </c>
      <c r="C20" s="62" t="s">
        <v>7</v>
      </c>
      <c r="D20" s="62">
        <v>0</v>
      </c>
      <c r="E20" s="3"/>
      <c r="F20" s="3"/>
    </row>
    <row r="21" spans="1:4" ht="12.75">
      <c r="A21" s="16">
        <v>38003</v>
      </c>
      <c r="B21" s="61">
        <v>2.4</v>
      </c>
      <c r="C21" s="62" t="s">
        <v>11</v>
      </c>
      <c r="D21" s="62">
        <v>9</v>
      </c>
    </row>
    <row r="22" spans="1:4" ht="12.75">
      <c r="A22" s="16">
        <v>38004</v>
      </c>
      <c r="B22" s="61">
        <v>1</v>
      </c>
      <c r="C22" s="62" t="s">
        <v>7</v>
      </c>
      <c r="D22" s="62">
        <v>0</v>
      </c>
    </row>
    <row r="23" spans="1:4" ht="12.75">
      <c r="A23" s="6" t="s">
        <v>12</v>
      </c>
      <c r="B23" s="61"/>
      <c r="C23" s="62"/>
      <c r="D23" s="62"/>
    </row>
    <row r="24" spans="1:4" ht="12.75">
      <c r="A24" s="16">
        <v>38005</v>
      </c>
      <c r="B24" s="61">
        <v>-2</v>
      </c>
      <c r="C24" s="62" t="s">
        <v>13</v>
      </c>
      <c r="D24" s="62">
        <v>0</v>
      </c>
    </row>
    <row r="25" spans="1:4" ht="12.75">
      <c r="A25" s="16">
        <v>38006</v>
      </c>
      <c r="B25" s="61">
        <v>0.6</v>
      </c>
      <c r="C25" s="62" t="s">
        <v>4</v>
      </c>
      <c r="D25" s="62">
        <v>1</v>
      </c>
    </row>
    <row r="26" spans="1:4" ht="12.75">
      <c r="A26" s="16">
        <v>38007</v>
      </c>
      <c r="B26" s="61">
        <v>-3</v>
      </c>
      <c r="C26" s="62" t="s">
        <v>13</v>
      </c>
      <c r="D26" s="62">
        <v>0</v>
      </c>
    </row>
    <row r="27" spans="1:4" ht="12.75">
      <c r="A27" s="16">
        <v>38008</v>
      </c>
      <c r="B27" s="61">
        <v>-6</v>
      </c>
      <c r="C27" s="62" t="s">
        <v>13</v>
      </c>
      <c r="D27" s="62">
        <v>0</v>
      </c>
    </row>
    <row r="28" spans="1:4" ht="12.75">
      <c r="A28" s="16">
        <v>38009</v>
      </c>
      <c r="B28" s="61">
        <v>-7</v>
      </c>
      <c r="C28" s="62" t="s">
        <v>5</v>
      </c>
      <c r="D28" s="62">
        <v>0</v>
      </c>
    </row>
    <row r="29" spans="1:4" ht="12.75">
      <c r="A29" s="16">
        <v>38010</v>
      </c>
      <c r="B29" s="61">
        <v>-4.9</v>
      </c>
      <c r="C29" s="62" t="s">
        <v>4</v>
      </c>
      <c r="D29" s="62">
        <v>0</v>
      </c>
    </row>
    <row r="30" spans="1:4" ht="12.75">
      <c r="A30" s="16">
        <v>38011</v>
      </c>
      <c r="B30" s="61">
        <v>-4.9</v>
      </c>
      <c r="C30" s="62" t="s">
        <v>14</v>
      </c>
      <c r="D30" s="62">
        <v>1</v>
      </c>
    </row>
    <row r="31" spans="1:4" ht="12.75">
      <c r="A31" s="6" t="s">
        <v>15</v>
      </c>
      <c r="B31" s="61"/>
      <c r="C31" s="62"/>
      <c r="D31" s="62"/>
    </row>
    <row r="32" spans="1:4" ht="12.75">
      <c r="A32" s="16">
        <v>38012</v>
      </c>
      <c r="B32" s="61">
        <v>-4.3</v>
      </c>
      <c r="C32" s="62" t="s">
        <v>3</v>
      </c>
      <c r="D32" s="62">
        <v>0</v>
      </c>
    </row>
    <row r="33" spans="1:6" ht="12.75">
      <c r="A33" s="16">
        <v>38013</v>
      </c>
      <c r="B33" s="61">
        <v>-4.7</v>
      </c>
      <c r="C33" s="62" t="s">
        <v>16</v>
      </c>
      <c r="D33" s="62">
        <v>0</v>
      </c>
      <c r="E33" s="5" t="s">
        <v>17</v>
      </c>
      <c r="F33" s="1" t="s">
        <v>26</v>
      </c>
    </row>
    <row r="34" spans="1:4" ht="12.75">
      <c r="A34" s="16">
        <v>38014</v>
      </c>
      <c r="B34" s="61">
        <v>-4</v>
      </c>
      <c r="C34" s="62" t="s">
        <v>7</v>
      </c>
      <c r="D34" s="62">
        <v>0</v>
      </c>
    </row>
    <row r="35" spans="1:4" ht="13.5" thickBot="1">
      <c r="A35" s="16">
        <v>38015</v>
      </c>
      <c r="B35" s="61">
        <v>-3.9</v>
      </c>
      <c r="C35" s="62" t="s">
        <v>7</v>
      </c>
      <c r="D35" s="62">
        <v>0</v>
      </c>
    </row>
    <row r="36" spans="1:13" ht="13.5" thickTop="1">
      <c r="A36" s="16">
        <v>38016</v>
      </c>
      <c r="B36" s="61">
        <v>-2</v>
      </c>
      <c r="C36" s="62" t="s">
        <v>7</v>
      </c>
      <c r="D36" s="62">
        <v>0</v>
      </c>
      <c r="G36" s="14"/>
      <c r="H36" s="11"/>
      <c r="I36" s="11"/>
      <c r="J36" s="7"/>
      <c r="K36" s="9" t="s">
        <v>19</v>
      </c>
      <c r="L36" s="9" t="s">
        <v>21</v>
      </c>
      <c r="M36" s="10" t="s">
        <v>45</v>
      </c>
    </row>
    <row r="37" spans="1:13" ht="12.75">
      <c r="A37" s="16">
        <v>38017</v>
      </c>
      <c r="B37" s="61">
        <v>-0.9</v>
      </c>
      <c r="C37" s="62" t="s">
        <v>7</v>
      </c>
      <c r="D37" s="62">
        <v>1</v>
      </c>
      <c r="G37" s="18"/>
      <c r="H37" s="11"/>
      <c r="I37" s="19"/>
      <c r="J37" s="17" t="s">
        <v>18</v>
      </c>
      <c r="K37" s="11" t="s">
        <v>20</v>
      </c>
      <c r="L37" s="19" t="s">
        <v>22</v>
      </c>
      <c r="M37" s="24" t="s">
        <v>25</v>
      </c>
    </row>
    <row r="38" spans="1:13" ht="13.5" thickBot="1">
      <c r="A38" s="16">
        <v>38018</v>
      </c>
      <c r="B38" s="61">
        <v>5</v>
      </c>
      <c r="C38" s="62" t="s">
        <v>7</v>
      </c>
      <c r="D38" s="62">
        <v>1</v>
      </c>
      <c r="G38" s="14"/>
      <c r="H38" s="11"/>
      <c r="I38" s="11"/>
      <c r="J38" s="8"/>
      <c r="K38" s="12" t="s">
        <v>23</v>
      </c>
      <c r="L38" s="12" t="s">
        <v>24</v>
      </c>
      <c r="M38" s="25"/>
    </row>
    <row r="39" spans="1:12" ht="13.5" thickTop="1">
      <c r="A39" s="6" t="s">
        <v>25</v>
      </c>
      <c r="B39" s="61"/>
      <c r="C39" s="62"/>
      <c r="D39" s="62"/>
      <c r="G39" s="14"/>
      <c r="H39" s="11"/>
      <c r="I39" s="11"/>
      <c r="J39" s="20"/>
      <c r="K39" s="9"/>
      <c r="L39" s="21"/>
    </row>
    <row r="40" spans="1:12" ht="12.75">
      <c r="A40" s="16">
        <v>38019</v>
      </c>
      <c r="B40" s="61">
        <v>5</v>
      </c>
      <c r="C40" s="62" t="s">
        <v>11</v>
      </c>
      <c r="D40" s="62">
        <v>0</v>
      </c>
      <c r="E40" s="5" t="s">
        <v>17</v>
      </c>
      <c r="F40" s="131" t="s">
        <v>27</v>
      </c>
      <c r="G40" s="131"/>
      <c r="H40" s="131"/>
      <c r="J40" s="14"/>
      <c r="K40" s="11"/>
      <c r="L40" s="11"/>
    </row>
    <row r="41" spans="1:4" ht="12.75">
      <c r="A41" s="16">
        <v>38020</v>
      </c>
      <c r="B41" s="61">
        <v>5.5</v>
      </c>
      <c r="C41" s="62" t="s">
        <v>4</v>
      </c>
      <c r="D41" s="62">
        <v>1</v>
      </c>
    </row>
    <row r="42" spans="1:4" ht="12.75">
      <c r="A42" s="16">
        <v>38021</v>
      </c>
      <c r="B42" s="61">
        <v>10.7</v>
      </c>
      <c r="C42" s="62" t="s">
        <v>7</v>
      </c>
      <c r="D42" s="62">
        <v>1</v>
      </c>
    </row>
    <row r="43" spans="1:4" ht="12.75">
      <c r="A43" s="16">
        <v>38022</v>
      </c>
      <c r="B43" s="61">
        <v>12.8</v>
      </c>
      <c r="C43" s="62" t="s">
        <v>4</v>
      </c>
      <c r="D43" s="62">
        <v>0</v>
      </c>
    </row>
    <row r="44" spans="1:4" ht="12.75">
      <c r="A44" s="16">
        <v>38023</v>
      </c>
      <c r="B44" s="61">
        <v>12.8</v>
      </c>
      <c r="C44" s="62" t="s">
        <v>7</v>
      </c>
      <c r="D44" s="62">
        <v>0</v>
      </c>
    </row>
    <row r="45" spans="1:4" ht="12.75">
      <c r="A45" s="16">
        <v>38024</v>
      </c>
      <c r="B45" s="61">
        <v>11</v>
      </c>
      <c r="C45" s="62" t="s">
        <v>3</v>
      </c>
      <c r="D45" s="62">
        <v>0</v>
      </c>
    </row>
    <row r="46" spans="1:4" ht="12.75">
      <c r="A46" s="16">
        <v>38025</v>
      </c>
      <c r="B46" s="61">
        <v>4.5</v>
      </c>
      <c r="C46" s="62" t="s">
        <v>4</v>
      </c>
      <c r="D46" s="62">
        <v>3</v>
      </c>
    </row>
    <row r="47" spans="1:4" ht="12.75">
      <c r="A47" s="6" t="s">
        <v>28</v>
      </c>
      <c r="B47" s="61"/>
      <c r="C47" s="62"/>
      <c r="D47" s="62"/>
    </row>
    <row r="48" spans="1:4" ht="12.75">
      <c r="A48" s="16">
        <v>38026</v>
      </c>
      <c r="B48" s="61">
        <v>0.5</v>
      </c>
      <c r="C48" s="62" t="s">
        <v>4</v>
      </c>
      <c r="D48" s="62">
        <v>2</v>
      </c>
    </row>
    <row r="49" spans="1:4" ht="12.75">
      <c r="A49" s="16">
        <v>38027</v>
      </c>
      <c r="B49" s="61">
        <v>0.2</v>
      </c>
      <c r="C49" s="62" t="s">
        <v>6</v>
      </c>
      <c r="D49" s="62">
        <v>0</v>
      </c>
    </row>
    <row r="50" spans="1:4" ht="12.75">
      <c r="A50" s="16">
        <v>38028</v>
      </c>
      <c r="B50" s="61">
        <v>0.5</v>
      </c>
      <c r="C50" s="62" t="s">
        <v>7</v>
      </c>
      <c r="D50" s="62">
        <v>1</v>
      </c>
    </row>
    <row r="51" spans="1:4" ht="12.75">
      <c r="A51" s="16">
        <v>38029</v>
      </c>
      <c r="B51" s="61">
        <v>-4</v>
      </c>
      <c r="C51" s="62" t="s">
        <v>4</v>
      </c>
      <c r="D51" s="62">
        <v>0</v>
      </c>
    </row>
    <row r="52" spans="1:4" ht="12.75">
      <c r="A52" s="16">
        <v>38030</v>
      </c>
      <c r="B52" s="61">
        <v>-4</v>
      </c>
      <c r="C52" s="62" t="s">
        <v>6</v>
      </c>
      <c r="D52" s="62">
        <v>0</v>
      </c>
    </row>
    <row r="53" spans="1:4" ht="12.75">
      <c r="A53" s="16">
        <v>38031</v>
      </c>
      <c r="B53" s="61">
        <v>4</v>
      </c>
      <c r="C53" s="62" t="s">
        <v>7</v>
      </c>
      <c r="D53" s="62">
        <v>2</v>
      </c>
    </row>
    <row r="54" spans="1:4" ht="12.75">
      <c r="A54" s="16">
        <v>38032</v>
      </c>
      <c r="B54" s="61">
        <v>1</v>
      </c>
      <c r="C54" s="62" t="s">
        <v>7</v>
      </c>
      <c r="D54" s="62">
        <v>0</v>
      </c>
    </row>
    <row r="55" spans="1:4" ht="12.75">
      <c r="A55" s="6" t="s">
        <v>29</v>
      </c>
      <c r="B55" s="61"/>
      <c r="C55" s="62"/>
      <c r="D55" s="62"/>
    </row>
    <row r="56" spans="1:4" ht="12.75">
      <c r="A56" s="16">
        <v>38033</v>
      </c>
      <c r="B56" s="61">
        <v>1.5</v>
      </c>
      <c r="C56" s="62" t="s">
        <v>4</v>
      </c>
      <c r="D56" s="62">
        <v>0</v>
      </c>
    </row>
    <row r="57" spans="1:4" ht="12.75">
      <c r="A57" s="16">
        <v>38034</v>
      </c>
      <c r="B57" s="61">
        <v>3</v>
      </c>
      <c r="C57" s="62" t="s">
        <v>4</v>
      </c>
      <c r="D57" s="62">
        <v>0</v>
      </c>
    </row>
    <row r="58" spans="1:4" ht="12.75">
      <c r="A58" s="16">
        <v>38035</v>
      </c>
      <c r="B58" s="61">
        <v>2</v>
      </c>
      <c r="C58" s="62" t="s">
        <v>7</v>
      </c>
      <c r="D58" s="62">
        <v>0</v>
      </c>
    </row>
    <row r="59" spans="1:4" ht="12.75">
      <c r="A59" s="16">
        <v>38036</v>
      </c>
      <c r="B59" s="61">
        <v>0.3</v>
      </c>
      <c r="C59" s="62" t="s">
        <v>13</v>
      </c>
      <c r="D59" s="62">
        <v>0</v>
      </c>
    </row>
    <row r="60" spans="1:4" ht="12.75">
      <c r="A60" s="16">
        <v>38037</v>
      </c>
      <c r="B60" s="61">
        <v>-1</v>
      </c>
      <c r="C60" s="62" t="s">
        <v>7</v>
      </c>
      <c r="D60" s="62">
        <v>0</v>
      </c>
    </row>
    <row r="61" spans="1:4" ht="12.75">
      <c r="A61" s="16">
        <v>38038</v>
      </c>
      <c r="B61" s="61">
        <v>0</v>
      </c>
      <c r="C61" s="62" t="s">
        <v>13</v>
      </c>
      <c r="D61" s="62">
        <v>0</v>
      </c>
    </row>
    <row r="62" spans="1:4" ht="12.75">
      <c r="A62" s="16">
        <v>38039</v>
      </c>
      <c r="B62" s="61">
        <v>-1</v>
      </c>
      <c r="C62" s="62" t="s">
        <v>7</v>
      </c>
      <c r="D62" s="62">
        <v>0</v>
      </c>
    </row>
    <row r="63" spans="1:4" ht="12.75">
      <c r="A63" s="6" t="s">
        <v>30</v>
      </c>
      <c r="B63" s="61"/>
      <c r="C63" s="62"/>
      <c r="D63" s="62"/>
    </row>
    <row r="64" spans="1:4" ht="12.75">
      <c r="A64" s="16">
        <v>38040</v>
      </c>
      <c r="B64" s="61">
        <v>0</v>
      </c>
      <c r="C64" s="62" t="s">
        <v>11</v>
      </c>
      <c r="D64" s="62">
        <v>1</v>
      </c>
    </row>
    <row r="65" spans="1:4" ht="12.75">
      <c r="A65" s="16">
        <v>38041</v>
      </c>
      <c r="B65" s="61">
        <v>-0.5</v>
      </c>
      <c r="C65" s="62" t="s">
        <v>14</v>
      </c>
      <c r="D65" s="62">
        <v>0</v>
      </c>
    </row>
    <row r="66" spans="1:4" ht="12.75">
      <c r="A66" s="16">
        <v>38042</v>
      </c>
      <c r="B66" s="61">
        <v>-1.5</v>
      </c>
      <c r="C66" s="62" t="s">
        <v>13</v>
      </c>
      <c r="D66" s="62">
        <v>2</v>
      </c>
    </row>
    <row r="67" spans="1:4" ht="12.75">
      <c r="A67" s="16">
        <v>38043</v>
      </c>
      <c r="B67" s="61">
        <v>-1</v>
      </c>
      <c r="C67" s="62" t="s">
        <v>14</v>
      </c>
      <c r="D67" s="62">
        <v>0</v>
      </c>
    </row>
    <row r="68" spans="1:4" ht="13.5" thickBot="1">
      <c r="A68" s="16">
        <v>38044</v>
      </c>
      <c r="B68" s="61">
        <v>-0.5</v>
      </c>
      <c r="C68" s="62" t="s">
        <v>7</v>
      </c>
      <c r="D68" s="62">
        <v>4</v>
      </c>
    </row>
    <row r="69" spans="1:13" ht="13.5" thickTop="1">
      <c r="A69" s="16">
        <v>38045</v>
      </c>
      <c r="B69" s="61">
        <v>0.5</v>
      </c>
      <c r="C69" s="62" t="s">
        <v>7</v>
      </c>
      <c r="D69" s="62">
        <v>0</v>
      </c>
      <c r="J69" s="7"/>
      <c r="K69" s="9" t="s">
        <v>19</v>
      </c>
      <c r="L69" s="9" t="s">
        <v>33</v>
      </c>
      <c r="M69" s="10" t="s">
        <v>15</v>
      </c>
    </row>
    <row r="70" spans="1:13" ht="12.75">
      <c r="A70" s="16">
        <v>38046</v>
      </c>
      <c r="B70" s="61">
        <v>-0.5</v>
      </c>
      <c r="C70" s="62" t="s">
        <v>3</v>
      </c>
      <c r="D70" s="62">
        <v>1</v>
      </c>
      <c r="E70" s="5" t="s">
        <v>17</v>
      </c>
      <c r="F70" s="131" t="s">
        <v>31</v>
      </c>
      <c r="G70" s="131"/>
      <c r="H70" s="131"/>
      <c r="I70" s="131"/>
      <c r="J70" s="17" t="s">
        <v>32</v>
      </c>
      <c r="K70" s="11" t="s">
        <v>20</v>
      </c>
      <c r="L70" s="19" t="s">
        <v>34</v>
      </c>
      <c r="M70" s="24" t="s">
        <v>44</v>
      </c>
    </row>
    <row r="71" spans="1:13" ht="13.5" thickBot="1">
      <c r="A71" s="6" t="s">
        <v>36</v>
      </c>
      <c r="B71" s="61"/>
      <c r="C71" s="62"/>
      <c r="D71" s="62"/>
      <c r="E71" s="5"/>
      <c r="F71" s="1"/>
      <c r="G71" s="15"/>
      <c r="H71" s="15"/>
      <c r="I71" s="15"/>
      <c r="J71" s="23"/>
      <c r="K71" s="12" t="s">
        <v>23</v>
      </c>
      <c r="L71" s="12" t="s">
        <v>35</v>
      </c>
      <c r="M71" s="25"/>
    </row>
    <row r="72" spans="1:12" ht="13.5" thickTop="1">
      <c r="A72" s="16">
        <v>38047</v>
      </c>
      <c r="B72" s="61">
        <v>0</v>
      </c>
      <c r="C72" s="62" t="s">
        <v>4</v>
      </c>
      <c r="D72" s="62">
        <v>0</v>
      </c>
      <c r="F72" s="1"/>
      <c r="J72" s="14"/>
      <c r="K72" s="11"/>
      <c r="L72" s="11"/>
    </row>
    <row r="73" spans="1:6" ht="12.75">
      <c r="A73" s="16">
        <v>38048</v>
      </c>
      <c r="B73" s="61"/>
      <c r="C73" s="62"/>
      <c r="D73" s="62"/>
      <c r="F73" s="1"/>
    </row>
    <row r="74" spans="1:6" ht="12.75">
      <c r="A74" s="16">
        <v>38049</v>
      </c>
      <c r="B74" s="61">
        <v>-1</v>
      </c>
      <c r="C74" s="62" t="s">
        <v>4</v>
      </c>
      <c r="D74" s="62">
        <v>0</v>
      </c>
      <c r="F74" s="1"/>
    </row>
    <row r="75" spans="1:6" ht="12.75">
      <c r="A75" s="16">
        <v>38050</v>
      </c>
      <c r="B75" s="61"/>
      <c r="C75" s="62"/>
      <c r="D75" s="62"/>
      <c r="F75" s="1"/>
    </row>
    <row r="76" spans="1:6" ht="12.75">
      <c r="A76" s="16">
        <v>38051</v>
      </c>
      <c r="B76" s="61">
        <v>-3.3</v>
      </c>
      <c r="C76" s="62" t="s">
        <v>4</v>
      </c>
      <c r="D76" s="62">
        <v>0</v>
      </c>
      <c r="F76" s="1"/>
    </row>
    <row r="77" spans="1:6" ht="12.75">
      <c r="A77" s="16">
        <v>38052</v>
      </c>
      <c r="B77" s="132" t="s">
        <v>37</v>
      </c>
      <c r="C77" s="133"/>
      <c r="D77" s="133"/>
      <c r="F77" s="1"/>
    </row>
    <row r="78" spans="1:6" ht="12.75">
      <c r="A78" s="16">
        <v>38053</v>
      </c>
      <c r="B78" s="133"/>
      <c r="C78" s="133"/>
      <c r="D78" s="133"/>
      <c r="F78" s="1"/>
    </row>
    <row r="79" spans="1:6" ht="12.75">
      <c r="A79" s="16">
        <v>38054</v>
      </c>
      <c r="B79" s="133"/>
      <c r="C79" s="133"/>
      <c r="D79" s="133"/>
      <c r="F79" s="1"/>
    </row>
    <row r="80" spans="1:6" ht="12.75">
      <c r="A80" s="16">
        <v>38055</v>
      </c>
      <c r="B80" s="133"/>
      <c r="C80" s="133"/>
      <c r="D80" s="133"/>
      <c r="F80" s="1"/>
    </row>
    <row r="81" spans="1:6" ht="12.75">
      <c r="A81" s="16">
        <v>38056</v>
      </c>
      <c r="B81" s="133"/>
      <c r="C81" s="133"/>
      <c r="D81" s="133"/>
      <c r="F81" s="1"/>
    </row>
    <row r="82" spans="1:6" ht="12.75">
      <c r="A82" s="16">
        <v>38057</v>
      </c>
      <c r="B82" s="133"/>
      <c r="C82" s="133"/>
      <c r="D82" s="133"/>
      <c r="F82" s="1"/>
    </row>
    <row r="83" spans="1:6" ht="12.75">
      <c r="A83" s="16">
        <v>38058</v>
      </c>
      <c r="B83" s="133"/>
      <c r="C83" s="133"/>
      <c r="D83" s="133"/>
      <c r="F83" s="1"/>
    </row>
    <row r="84" spans="1:6" ht="12.75">
      <c r="A84" s="16">
        <v>38059</v>
      </c>
      <c r="B84" s="133"/>
      <c r="C84" s="133"/>
      <c r="D84" s="133"/>
      <c r="F84" s="1"/>
    </row>
    <row r="85" spans="1:6" ht="12.75">
      <c r="A85" s="16">
        <v>38060</v>
      </c>
      <c r="B85" s="61">
        <v>5.4</v>
      </c>
      <c r="C85" s="62" t="s">
        <v>7</v>
      </c>
      <c r="D85" s="62">
        <v>0</v>
      </c>
      <c r="F85" s="1"/>
    </row>
    <row r="86" spans="1:6" ht="12.75">
      <c r="A86" s="16">
        <v>38061</v>
      </c>
      <c r="B86" s="61"/>
      <c r="C86" s="62"/>
      <c r="D86" s="62"/>
      <c r="F86" s="1"/>
    </row>
    <row r="87" spans="1:6" ht="12.75">
      <c r="A87" s="16">
        <v>38062</v>
      </c>
      <c r="B87" s="61">
        <v>12.4</v>
      </c>
      <c r="C87" s="62" t="s">
        <v>7</v>
      </c>
      <c r="D87" s="62">
        <v>0</v>
      </c>
      <c r="F87" s="1"/>
    </row>
    <row r="88" spans="1:6" ht="12.75">
      <c r="A88" s="16">
        <v>38063</v>
      </c>
      <c r="B88" s="61">
        <v>13.9</v>
      </c>
      <c r="C88" s="62" t="s">
        <v>7</v>
      </c>
      <c r="D88" s="62">
        <v>0</v>
      </c>
      <c r="F88" s="1"/>
    </row>
    <row r="89" spans="1:6" ht="12.75">
      <c r="A89" s="16">
        <v>38064</v>
      </c>
      <c r="B89" s="61">
        <v>14.4</v>
      </c>
      <c r="C89" s="62" t="s">
        <v>5</v>
      </c>
      <c r="D89" s="62">
        <v>0</v>
      </c>
      <c r="F89" s="1"/>
    </row>
    <row r="90" spans="1:6" ht="12.75">
      <c r="A90" s="16">
        <v>38065</v>
      </c>
      <c r="B90" s="134" t="s">
        <v>38</v>
      </c>
      <c r="C90" s="135"/>
      <c r="D90" s="135"/>
      <c r="F90" s="1"/>
    </row>
    <row r="91" spans="1:6" ht="12.75">
      <c r="A91" s="16">
        <v>38066</v>
      </c>
      <c r="B91" s="135"/>
      <c r="C91" s="135"/>
      <c r="D91" s="135"/>
      <c r="F91" s="1"/>
    </row>
    <row r="92" spans="1:6" ht="12.75">
      <c r="A92" s="16">
        <v>38067</v>
      </c>
      <c r="B92" s="135"/>
      <c r="C92" s="135"/>
      <c r="D92" s="135"/>
      <c r="F92" s="1"/>
    </row>
    <row r="93" spans="1:6" ht="12.75">
      <c r="A93" s="16">
        <v>38068</v>
      </c>
      <c r="B93" s="135"/>
      <c r="C93" s="135"/>
      <c r="D93" s="135"/>
      <c r="F93" s="1"/>
    </row>
    <row r="94" spans="1:6" ht="12.75">
      <c r="A94" s="16">
        <v>38069</v>
      </c>
      <c r="B94" s="135"/>
      <c r="C94" s="135"/>
      <c r="D94" s="135"/>
      <c r="F94" s="1"/>
    </row>
    <row r="95" spans="1:6" ht="12.75">
      <c r="A95" s="16">
        <v>38070</v>
      </c>
      <c r="B95" s="135"/>
      <c r="C95" s="135"/>
      <c r="D95" s="135"/>
      <c r="F95" s="1"/>
    </row>
    <row r="96" spans="1:6" ht="12.75">
      <c r="A96" s="16">
        <v>38071</v>
      </c>
      <c r="B96" s="135"/>
      <c r="C96" s="135"/>
      <c r="D96" s="135"/>
      <c r="F96" s="1"/>
    </row>
    <row r="97" spans="1:6" ht="13.5" thickBot="1">
      <c r="A97" s="16">
        <v>38072</v>
      </c>
      <c r="B97" s="135"/>
      <c r="C97" s="135"/>
      <c r="D97" s="135"/>
      <c r="F97" s="1"/>
    </row>
    <row r="98" spans="1:13" ht="13.5" thickTop="1">
      <c r="A98" s="16">
        <v>38073</v>
      </c>
      <c r="B98" s="135"/>
      <c r="C98" s="135"/>
      <c r="D98" s="135"/>
      <c r="F98" s="1"/>
      <c r="I98" s="136" t="s">
        <v>40</v>
      </c>
      <c r="J98" s="33" t="s">
        <v>131</v>
      </c>
      <c r="K98" s="9" t="s">
        <v>133</v>
      </c>
      <c r="L98" s="10" t="s">
        <v>45</v>
      </c>
      <c r="M98" s="152" t="s">
        <v>40</v>
      </c>
    </row>
    <row r="99" spans="1:13" ht="13.5" thickBot="1">
      <c r="A99" s="16">
        <v>38074</v>
      </c>
      <c r="B99" s="135"/>
      <c r="C99" s="135"/>
      <c r="D99" s="135"/>
      <c r="F99" s="1"/>
      <c r="I99" s="136"/>
      <c r="J99" s="34" t="s">
        <v>132</v>
      </c>
      <c r="K99" s="12" t="s">
        <v>42</v>
      </c>
      <c r="L99" s="13" t="s">
        <v>8</v>
      </c>
      <c r="M99" s="152"/>
    </row>
    <row r="100" spans="1:6" ht="14.25" thickBot="1" thickTop="1">
      <c r="A100" s="16">
        <v>38075</v>
      </c>
      <c r="B100" s="135"/>
      <c r="C100" s="135"/>
      <c r="D100" s="135"/>
      <c r="F100" s="1"/>
    </row>
    <row r="101" spans="1:13" ht="13.5" thickTop="1">
      <c r="A101" s="16">
        <v>38076</v>
      </c>
      <c r="B101" s="135"/>
      <c r="C101" s="135"/>
      <c r="D101" s="135"/>
      <c r="F101" s="1"/>
      <c r="J101" s="7"/>
      <c r="K101" s="9" t="s">
        <v>19</v>
      </c>
      <c r="L101" s="9" t="s">
        <v>41</v>
      </c>
      <c r="M101" s="10" t="s">
        <v>40</v>
      </c>
    </row>
    <row r="102" spans="1:14" ht="12.75">
      <c r="A102" s="16">
        <v>38077</v>
      </c>
      <c r="B102" s="135"/>
      <c r="C102" s="135"/>
      <c r="D102" s="135"/>
      <c r="F102" s="1"/>
      <c r="I102" s="5" t="s">
        <v>40</v>
      </c>
      <c r="J102" s="17" t="s">
        <v>39</v>
      </c>
      <c r="K102" s="11" t="s">
        <v>20</v>
      </c>
      <c r="L102" s="11" t="s">
        <v>42</v>
      </c>
      <c r="M102" s="24" t="s">
        <v>8</v>
      </c>
      <c r="N102" s="5" t="s">
        <v>40</v>
      </c>
    </row>
    <row r="103" spans="1:13" ht="13.5" thickBot="1">
      <c r="A103" s="16">
        <v>38078</v>
      </c>
      <c r="B103" s="61">
        <v>12.1</v>
      </c>
      <c r="C103" s="62" t="s">
        <v>4</v>
      </c>
      <c r="D103" s="62">
        <v>0</v>
      </c>
      <c r="F103" s="1"/>
      <c r="J103" s="8"/>
      <c r="K103" s="12" t="s">
        <v>23</v>
      </c>
      <c r="L103" s="12" t="s">
        <v>43</v>
      </c>
      <c r="M103" s="25"/>
    </row>
    <row r="104" spans="1:6" ht="13.5" thickTop="1">
      <c r="A104" s="16">
        <v>38079</v>
      </c>
      <c r="B104" s="61">
        <v>12.8</v>
      </c>
      <c r="C104" s="62" t="s">
        <v>5</v>
      </c>
      <c r="D104" s="62">
        <v>0</v>
      </c>
      <c r="F104" s="1"/>
    </row>
    <row r="105" spans="1:6" ht="12.75">
      <c r="A105" s="16">
        <v>38080</v>
      </c>
      <c r="B105" s="61">
        <v>15</v>
      </c>
      <c r="C105" s="62" t="s">
        <v>13</v>
      </c>
      <c r="D105" s="62">
        <v>0</v>
      </c>
      <c r="F105" s="1"/>
    </row>
    <row r="106" spans="1:6" ht="12.75">
      <c r="A106" s="16">
        <v>38081</v>
      </c>
      <c r="B106" s="61">
        <v>13.8</v>
      </c>
      <c r="C106" s="62" t="s">
        <v>4</v>
      </c>
      <c r="D106" s="62">
        <v>0</v>
      </c>
      <c r="F106" s="1"/>
    </row>
    <row r="107" spans="1:6" ht="12.75">
      <c r="A107" s="6" t="s">
        <v>46</v>
      </c>
      <c r="B107" s="61"/>
      <c r="C107" s="62"/>
      <c r="D107" s="62"/>
      <c r="F107" s="1"/>
    </row>
    <row r="108" spans="1:6" ht="12.75">
      <c r="A108" s="16">
        <v>38082</v>
      </c>
      <c r="B108" s="61">
        <v>9.1</v>
      </c>
      <c r="C108" s="62" t="s">
        <v>11</v>
      </c>
      <c r="D108" s="62">
        <v>1</v>
      </c>
      <c r="F108" s="1"/>
    </row>
    <row r="109" spans="1:6" ht="12.75">
      <c r="A109" s="16">
        <v>38083</v>
      </c>
      <c r="B109" s="61">
        <v>9.5</v>
      </c>
      <c r="C109" s="62" t="s">
        <v>4</v>
      </c>
      <c r="D109" s="62">
        <v>0</v>
      </c>
      <c r="F109" s="1"/>
    </row>
    <row r="110" spans="1:6" ht="12.75">
      <c r="A110" s="16">
        <v>38084</v>
      </c>
      <c r="B110" s="61">
        <v>9.5</v>
      </c>
      <c r="C110" s="62" t="s">
        <v>4</v>
      </c>
      <c r="D110" s="62">
        <v>12</v>
      </c>
      <c r="F110" s="1"/>
    </row>
    <row r="111" spans="1:6" ht="12.75">
      <c r="A111" s="16">
        <v>38085</v>
      </c>
      <c r="B111" s="61">
        <v>7.2</v>
      </c>
      <c r="C111" s="62" t="s">
        <v>4</v>
      </c>
      <c r="D111" s="62">
        <v>0</v>
      </c>
      <c r="F111" s="1"/>
    </row>
    <row r="112" spans="1:6" ht="12.75">
      <c r="A112" s="16">
        <v>38086</v>
      </c>
      <c r="B112" s="61">
        <v>10</v>
      </c>
      <c r="C112" s="62" t="s">
        <v>7</v>
      </c>
      <c r="D112" s="62">
        <v>0</v>
      </c>
      <c r="F112" s="1"/>
    </row>
    <row r="113" spans="1:6" ht="12.75">
      <c r="A113" s="16">
        <v>38087</v>
      </c>
      <c r="B113" s="61">
        <v>11</v>
      </c>
      <c r="C113" s="62" t="s">
        <v>4</v>
      </c>
      <c r="D113" s="62">
        <v>0</v>
      </c>
      <c r="F113" s="1"/>
    </row>
    <row r="114" spans="1:6" ht="12.75">
      <c r="A114" s="16">
        <v>38088</v>
      </c>
      <c r="B114" s="61">
        <v>10</v>
      </c>
      <c r="C114" s="62" t="s">
        <v>4</v>
      </c>
      <c r="D114" s="62">
        <v>0</v>
      </c>
      <c r="F114" s="1"/>
    </row>
    <row r="115" spans="1:6" ht="12.75">
      <c r="A115" s="26" t="s">
        <v>47</v>
      </c>
      <c r="B115" s="61"/>
      <c r="C115" s="62"/>
      <c r="D115" s="62"/>
      <c r="F115" s="1"/>
    </row>
    <row r="116" spans="1:6" ht="12.75">
      <c r="A116" s="16">
        <v>38089</v>
      </c>
      <c r="B116" s="61">
        <v>12</v>
      </c>
      <c r="C116" s="62" t="s">
        <v>7</v>
      </c>
      <c r="D116" s="62">
        <v>0</v>
      </c>
      <c r="F116" s="1"/>
    </row>
    <row r="117" spans="1:6" ht="12.75">
      <c r="A117" s="16">
        <v>38090</v>
      </c>
      <c r="B117" s="61">
        <v>9.5</v>
      </c>
      <c r="C117" s="62" t="s">
        <v>48</v>
      </c>
      <c r="D117" s="62">
        <v>4</v>
      </c>
      <c r="F117" s="1"/>
    </row>
    <row r="118" spans="1:6" ht="12.75">
      <c r="A118" s="16">
        <v>38091</v>
      </c>
      <c r="B118" s="61">
        <v>11</v>
      </c>
      <c r="C118" s="62" t="s">
        <v>13</v>
      </c>
      <c r="D118" s="62">
        <v>0</v>
      </c>
      <c r="F118" s="1"/>
    </row>
    <row r="119" spans="1:6" ht="12.75">
      <c r="A119" s="16">
        <v>38092</v>
      </c>
      <c r="B119" s="61">
        <v>12.1</v>
      </c>
      <c r="C119" s="62" t="s">
        <v>13</v>
      </c>
      <c r="D119" s="62">
        <v>0</v>
      </c>
      <c r="F119" s="1"/>
    </row>
    <row r="120" spans="1:6" ht="12.75">
      <c r="A120" s="16">
        <v>38093</v>
      </c>
      <c r="B120" s="61">
        <v>10.5</v>
      </c>
      <c r="C120" s="62" t="s">
        <v>11</v>
      </c>
      <c r="D120" s="62">
        <v>7</v>
      </c>
      <c r="F120" s="1"/>
    </row>
    <row r="121" spans="1:6" ht="12.75">
      <c r="A121" s="16">
        <v>38094</v>
      </c>
      <c r="B121" s="61">
        <v>10.4</v>
      </c>
      <c r="C121" s="62" t="s">
        <v>3</v>
      </c>
      <c r="D121" s="62">
        <v>14</v>
      </c>
      <c r="F121" s="1"/>
    </row>
    <row r="122" spans="1:6" ht="12.75">
      <c r="A122" s="16">
        <v>38095</v>
      </c>
      <c r="B122" s="61">
        <v>13</v>
      </c>
      <c r="C122" s="62" t="s">
        <v>11</v>
      </c>
      <c r="D122" s="62">
        <v>2</v>
      </c>
      <c r="F122" s="1"/>
    </row>
    <row r="123" spans="1:6" ht="12.75">
      <c r="A123" s="6" t="s">
        <v>49</v>
      </c>
      <c r="B123" s="61"/>
      <c r="C123" s="62"/>
      <c r="D123" s="62"/>
      <c r="F123" s="1"/>
    </row>
    <row r="124" spans="1:6" ht="12.75">
      <c r="A124" s="16">
        <v>38096</v>
      </c>
      <c r="B124" s="61">
        <v>13.5</v>
      </c>
      <c r="C124" s="62" t="s">
        <v>4</v>
      </c>
      <c r="D124" s="62">
        <v>1</v>
      </c>
      <c r="F124" s="1"/>
    </row>
    <row r="125" spans="1:6" ht="12.75">
      <c r="A125" s="16">
        <v>38097</v>
      </c>
      <c r="B125" s="61">
        <v>15.2</v>
      </c>
      <c r="C125" s="62" t="s">
        <v>7</v>
      </c>
      <c r="D125" s="62">
        <v>0</v>
      </c>
      <c r="F125" s="1"/>
    </row>
    <row r="126" spans="1:6" ht="12.75">
      <c r="A126" s="16">
        <v>38098</v>
      </c>
      <c r="B126" s="61">
        <v>14.2</v>
      </c>
      <c r="C126" s="62" t="s">
        <v>7</v>
      </c>
      <c r="D126" s="62">
        <v>4</v>
      </c>
      <c r="F126" s="1"/>
    </row>
    <row r="127" spans="1:6" ht="12.75">
      <c r="A127" s="16">
        <v>38099</v>
      </c>
      <c r="B127" s="61">
        <v>16</v>
      </c>
      <c r="C127" s="62" t="s">
        <v>7</v>
      </c>
      <c r="D127" s="62">
        <v>0</v>
      </c>
      <c r="F127" s="1"/>
    </row>
    <row r="128" spans="1:6" ht="12.75">
      <c r="A128" s="16">
        <v>38100</v>
      </c>
      <c r="B128" s="61">
        <v>19.8</v>
      </c>
      <c r="C128" s="62" t="s">
        <v>13</v>
      </c>
      <c r="D128" s="62">
        <v>0</v>
      </c>
      <c r="F128" s="1"/>
    </row>
    <row r="129" spans="1:6" ht="12.75">
      <c r="A129" s="16">
        <v>38101</v>
      </c>
      <c r="B129" s="61"/>
      <c r="C129" s="62"/>
      <c r="D129" s="62">
        <v>1</v>
      </c>
      <c r="F129" s="1"/>
    </row>
    <row r="130" spans="1:6" ht="12.75">
      <c r="A130" s="16">
        <v>38102</v>
      </c>
      <c r="B130" s="61">
        <v>11.4</v>
      </c>
      <c r="C130" s="62" t="s">
        <v>7</v>
      </c>
      <c r="D130" s="62">
        <v>3</v>
      </c>
      <c r="F130" s="1"/>
    </row>
    <row r="131" spans="1:6" ht="13.5" thickBot="1">
      <c r="A131" s="6" t="s">
        <v>55</v>
      </c>
      <c r="B131" s="61"/>
      <c r="C131" s="62"/>
      <c r="D131" s="62"/>
      <c r="F131" s="1"/>
    </row>
    <row r="132" spans="1:12" ht="13.5" thickTop="1">
      <c r="A132" s="16">
        <v>38103</v>
      </c>
      <c r="B132" s="61">
        <v>13.6</v>
      </c>
      <c r="C132" s="62" t="s">
        <v>7</v>
      </c>
      <c r="D132" s="62">
        <v>0</v>
      </c>
      <c r="F132" s="1"/>
      <c r="J132" s="35" t="s">
        <v>131</v>
      </c>
      <c r="K132" s="9" t="s">
        <v>134</v>
      </c>
      <c r="L132" s="10" t="s">
        <v>79</v>
      </c>
    </row>
    <row r="133" spans="1:12" ht="13.5" thickBot="1">
      <c r="A133" s="16">
        <v>38104</v>
      </c>
      <c r="B133" s="61">
        <v>15</v>
      </c>
      <c r="C133" s="62" t="s">
        <v>7</v>
      </c>
      <c r="D133" s="62">
        <v>0</v>
      </c>
      <c r="F133" s="1"/>
      <c r="J133" s="23" t="s">
        <v>132</v>
      </c>
      <c r="K133" s="12" t="s">
        <v>135</v>
      </c>
      <c r="L133" s="13" t="s">
        <v>49</v>
      </c>
    </row>
    <row r="134" spans="1:6" ht="14.25" thickBot="1" thickTop="1">
      <c r="A134" s="16">
        <v>38105</v>
      </c>
      <c r="B134" s="61">
        <v>15</v>
      </c>
      <c r="C134" s="62" t="s">
        <v>7</v>
      </c>
      <c r="D134" s="62">
        <v>0</v>
      </c>
      <c r="F134" s="1"/>
    </row>
    <row r="135" spans="1:13" ht="13.5" thickTop="1">
      <c r="A135" s="16">
        <v>38106</v>
      </c>
      <c r="B135" s="61">
        <v>16.5</v>
      </c>
      <c r="C135" s="62" t="s">
        <v>7</v>
      </c>
      <c r="D135" s="62">
        <v>0</v>
      </c>
      <c r="F135" s="1"/>
      <c r="J135" s="7"/>
      <c r="K135" s="9" t="s">
        <v>19</v>
      </c>
      <c r="L135" s="9" t="s">
        <v>51</v>
      </c>
      <c r="M135" s="10" t="s">
        <v>54</v>
      </c>
    </row>
    <row r="136" spans="1:13" ht="12.75">
      <c r="A136" s="16">
        <v>38107</v>
      </c>
      <c r="B136" s="61">
        <v>19</v>
      </c>
      <c r="C136" s="62" t="s">
        <v>7</v>
      </c>
      <c r="D136" s="62">
        <v>0</v>
      </c>
      <c r="F136" s="1"/>
      <c r="J136" s="17" t="s">
        <v>50</v>
      </c>
      <c r="K136" s="11" t="s">
        <v>20</v>
      </c>
      <c r="L136" s="11" t="s">
        <v>52</v>
      </c>
      <c r="M136" s="24" t="s">
        <v>30</v>
      </c>
    </row>
    <row r="137" spans="1:13" ht="13.5" thickBot="1">
      <c r="A137" s="16">
        <v>38108</v>
      </c>
      <c r="B137" s="61">
        <v>15.8</v>
      </c>
      <c r="C137" s="62" t="s">
        <v>11</v>
      </c>
      <c r="D137" s="62">
        <v>1</v>
      </c>
      <c r="E137" s="5" t="s">
        <v>17</v>
      </c>
      <c r="F137" s="1" t="s">
        <v>56</v>
      </c>
      <c r="J137" s="8"/>
      <c r="K137" s="12" t="s">
        <v>23</v>
      </c>
      <c r="L137" s="12" t="s">
        <v>53</v>
      </c>
      <c r="M137" s="13"/>
    </row>
    <row r="138" spans="1:6" ht="13.5" thickTop="1">
      <c r="A138" s="16">
        <v>38109</v>
      </c>
      <c r="B138" s="61">
        <v>15</v>
      </c>
      <c r="C138" s="62" t="s">
        <v>4</v>
      </c>
      <c r="D138" s="62">
        <v>20</v>
      </c>
      <c r="E138" s="5" t="s">
        <v>17</v>
      </c>
      <c r="F138" s="1" t="s">
        <v>57</v>
      </c>
    </row>
    <row r="139" spans="1:6" ht="12.75">
      <c r="A139" s="6" t="s">
        <v>58</v>
      </c>
      <c r="B139" s="61"/>
      <c r="C139" s="62"/>
      <c r="D139" s="62"/>
      <c r="E139" s="5"/>
      <c r="F139" s="1"/>
    </row>
    <row r="140" spans="1:4" ht="12.75">
      <c r="A140" s="16">
        <v>38110</v>
      </c>
      <c r="B140" s="61">
        <v>16.5</v>
      </c>
      <c r="C140" s="62" t="s">
        <v>7</v>
      </c>
      <c r="D140" s="62">
        <v>0</v>
      </c>
    </row>
    <row r="141" spans="1:4" ht="12.75">
      <c r="A141" s="16">
        <v>38111</v>
      </c>
      <c r="B141" s="61">
        <v>19.1</v>
      </c>
      <c r="C141" s="62" t="s">
        <v>4</v>
      </c>
      <c r="D141" s="62">
        <v>0</v>
      </c>
    </row>
    <row r="142" spans="1:4" ht="12.75">
      <c r="A142" s="16">
        <v>38112</v>
      </c>
      <c r="B142" s="61">
        <v>19.3</v>
      </c>
      <c r="C142" s="62" t="s">
        <v>13</v>
      </c>
      <c r="D142" s="62">
        <v>1</v>
      </c>
    </row>
    <row r="143" spans="1:4" ht="12.75">
      <c r="A143" s="16">
        <v>38113</v>
      </c>
      <c r="B143" s="61">
        <v>12.5</v>
      </c>
      <c r="C143" s="62" t="s">
        <v>7</v>
      </c>
      <c r="D143" s="62">
        <v>5</v>
      </c>
    </row>
    <row r="144" spans="1:4" ht="12.75">
      <c r="A144" s="16">
        <v>38114</v>
      </c>
      <c r="B144" s="61">
        <v>11.9</v>
      </c>
      <c r="C144" s="62" t="s">
        <v>3</v>
      </c>
      <c r="D144" s="62">
        <v>0</v>
      </c>
    </row>
    <row r="145" spans="1:4" ht="12.75">
      <c r="A145" s="16">
        <v>38115</v>
      </c>
      <c r="B145" s="61">
        <v>10.9</v>
      </c>
      <c r="C145" s="62" t="s">
        <v>4</v>
      </c>
      <c r="D145" s="62">
        <v>0</v>
      </c>
    </row>
    <row r="146" spans="1:4" ht="12.75">
      <c r="A146" s="16">
        <v>38116</v>
      </c>
      <c r="B146" s="61">
        <v>15</v>
      </c>
      <c r="C146" s="62" t="s">
        <v>7</v>
      </c>
      <c r="D146" s="62">
        <v>1</v>
      </c>
    </row>
    <row r="147" spans="1:4" ht="12.75">
      <c r="A147" s="6" t="s">
        <v>59</v>
      </c>
      <c r="B147" s="61"/>
      <c r="C147" s="62"/>
      <c r="D147" s="62"/>
    </row>
    <row r="148" spans="1:4" ht="12.75">
      <c r="A148" s="16">
        <v>38117</v>
      </c>
      <c r="B148" s="61">
        <v>13.1</v>
      </c>
      <c r="C148" s="62" t="s">
        <v>7</v>
      </c>
      <c r="D148" s="62">
        <v>0</v>
      </c>
    </row>
    <row r="149" spans="1:4" ht="12.75">
      <c r="A149" s="16">
        <v>38118</v>
      </c>
      <c r="B149" s="61">
        <v>15.9</v>
      </c>
      <c r="C149" s="62" t="s">
        <v>13</v>
      </c>
      <c r="D149" s="62">
        <v>0</v>
      </c>
    </row>
    <row r="150" spans="1:4" ht="12.75">
      <c r="A150" s="16">
        <v>38119</v>
      </c>
      <c r="B150" s="61">
        <v>17</v>
      </c>
      <c r="C150" s="62" t="s">
        <v>7</v>
      </c>
      <c r="D150" s="62">
        <v>0</v>
      </c>
    </row>
    <row r="151" spans="1:4" ht="12.75">
      <c r="A151" s="16">
        <v>38120</v>
      </c>
      <c r="B151" s="61">
        <v>12.7</v>
      </c>
      <c r="C151" s="62" t="s">
        <v>11</v>
      </c>
      <c r="D151" s="62">
        <v>3</v>
      </c>
    </row>
    <row r="152" spans="1:4" ht="12.75">
      <c r="A152" s="16">
        <v>38121</v>
      </c>
      <c r="B152" s="61">
        <v>14.7</v>
      </c>
      <c r="C152" s="62" t="s">
        <v>4</v>
      </c>
      <c r="D152" s="62">
        <v>1</v>
      </c>
    </row>
    <row r="153" spans="1:4" ht="12.75">
      <c r="A153" s="16">
        <v>38122</v>
      </c>
      <c r="B153" s="61">
        <v>17</v>
      </c>
      <c r="C153" s="62" t="s">
        <v>4</v>
      </c>
      <c r="D153" s="62">
        <v>0</v>
      </c>
    </row>
    <row r="154" spans="1:4" ht="12.75">
      <c r="A154" s="16">
        <v>38123</v>
      </c>
      <c r="B154" s="61">
        <v>11.7</v>
      </c>
      <c r="C154" s="62" t="s">
        <v>4</v>
      </c>
      <c r="D154" s="62">
        <v>0</v>
      </c>
    </row>
    <row r="155" spans="1:4" ht="12.75">
      <c r="A155" s="6" t="s">
        <v>60</v>
      </c>
      <c r="B155" s="61"/>
      <c r="C155" s="62"/>
      <c r="D155" s="62"/>
    </row>
    <row r="156" spans="1:4" ht="12.75">
      <c r="A156" s="16">
        <v>38124</v>
      </c>
      <c r="B156" s="61">
        <v>15.8</v>
      </c>
      <c r="C156" s="62" t="s">
        <v>7</v>
      </c>
      <c r="D156" s="62">
        <v>0</v>
      </c>
    </row>
    <row r="157" spans="1:4" ht="12.75">
      <c r="A157" s="16">
        <v>38125</v>
      </c>
      <c r="B157" s="61">
        <v>19.4</v>
      </c>
      <c r="C157" s="62" t="s">
        <v>7</v>
      </c>
      <c r="D157" s="62">
        <v>0</v>
      </c>
    </row>
    <row r="158" spans="1:4" ht="12.75">
      <c r="A158" s="16">
        <v>38126</v>
      </c>
      <c r="B158" s="61">
        <v>21.5</v>
      </c>
      <c r="C158" s="62" t="s">
        <v>61</v>
      </c>
      <c r="D158" s="62">
        <v>0</v>
      </c>
    </row>
    <row r="159" spans="1:4" ht="12.75">
      <c r="A159" s="16">
        <v>38127</v>
      </c>
      <c r="B159" s="61">
        <v>22</v>
      </c>
      <c r="C159" s="62" t="s">
        <v>7</v>
      </c>
      <c r="D159" s="62">
        <v>0</v>
      </c>
    </row>
    <row r="160" spans="1:6" ht="12.75">
      <c r="A160" s="16">
        <v>38128</v>
      </c>
      <c r="B160" s="61">
        <v>22.6</v>
      </c>
      <c r="C160" s="62" t="s">
        <v>7</v>
      </c>
      <c r="D160" s="62">
        <v>4</v>
      </c>
      <c r="E160" s="5" t="s">
        <v>17</v>
      </c>
      <c r="F160" s="1" t="s">
        <v>56</v>
      </c>
    </row>
    <row r="161" spans="1:4" ht="12.75">
      <c r="A161" s="16">
        <v>38129</v>
      </c>
      <c r="B161" s="61">
        <v>13</v>
      </c>
      <c r="C161" s="62" t="s">
        <v>4</v>
      </c>
      <c r="D161" s="62">
        <v>0</v>
      </c>
    </row>
    <row r="162" spans="1:4" ht="12.75">
      <c r="A162" s="16">
        <v>38130</v>
      </c>
      <c r="B162" s="61">
        <v>8</v>
      </c>
      <c r="C162" s="62" t="s">
        <v>7</v>
      </c>
      <c r="D162" s="62">
        <v>0</v>
      </c>
    </row>
    <row r="163" spans="1:4" ht="12.75">
      <c r="A163" s="6" t="s">
        <v>63</v>
      </c>
      <c r="B163" s="61"/>
      <c r="C163" s="62"/>
      <c r="D163" s="62"/>
    </row>
    <row r="164" spans="1:8" ht="12.75">
      <c r="A164" s="16">
        <v>38131</v>
      </c>
      <c r="B164" s="61">
        <v>11.8</v>
      </c>
      <c r="C164" s="62" t="s">
        <v>13</v>
      </c>
      <c r="D164" s="62">
        <v>0</v>
      </c>
      <c r="E164" s="5" t="s">
        <v>17</v>
      </c>
      <c r="F164" s="131" t="s">
        <v>62</v>
      </c>
      <c r="G164" s="131"/>
      <c r="H164" s="131"/>
    </row>
    <row r="165" spans="1:4" ht="12.75">
      <c r="A165" s="16">
        <v>38132</v>
      </c>
      <c r="B165" s="61">
        <v>15.3</v>
      </c>
      <c r="C165" s="62" t="s">
        <v>13</v>
      </c>
      <c r="D165" s="62">
        <v>0</v>
      </c>
    </row>
    <row r="166" spans="1:4" ht="12.75">
      <c r="A166" s="16">
        <v>38133</v>
      </c>
      <c r="B166" s="61">
        <v>19</v>
      </c>
      <c r="C166" s="62" t="s">
        <v>13</v>
      </c>
      <c r="D166" s="62">
        <v>0</v>
      </c>
    </row>
    <row r="167" spans="1:4" ht="12.75">
      <c r="A167" s="16">
        <v>38134</v>
      </c>
      <c r="B167" s="61">
        <v>17.5</v>
      </c>
      <c r="C167" s="62" t="s">
        <v>7</v>
      </c>
      <c r="D167" s="62">
        <v>0</v>
      </c>
    </row>
    <row r="168" spans="1:4" ht="12.75">
      <c r="A168" s="16">
        <v>38135</v>
      </c>
      <c r="B168" s="61">
        <v>16</v>
      </c>
      <c r="C168" s="62" t="s">
        <v>7</v>
      </c>
      <c r="D168" s="62">
        <v>0</v>
      </c>
    </row>
    <row r="169" spans="1:4" ht="12.75">
      <c r="A169" s="16">
        <v>38136</v>
      </c>
      <c r="B169" s="61">
        <v>13.8</v>
      </c>
      <c r="C169" s="62" t="s">
        <v>48</v>
      </c>
      <c r="D169" s="62">
        <v>0</v>
      </c>
    </row>
    <row r="170" spans="1:4" ht="13.5" thickBot="1">
      <c r="A170" s="16">
        <v>38137</v>
      </c>
      <c r="B170" s="61">
        <v>20</v>
      </c>
      <c r="C170" s="62" t="s">
        <v>7</v>
      </c>
      <c r="D170" s="62">
        <v>0</v>
      </c>
    </row>
    <row r="171" spans="1:13" ht="13.5" thickTop="1">
      <c r="A171" s="6" t="s">
        <v>64</v>
      </c>
      <c r="B171" s="61"/>
      <c r="C171" s="62"/>
      <c r="D171" s="62"/>
      <c r="J171" s="7"/>
      <c r="K171" s="9" t="s">
        <v>19</v>
      </c>
      <c r="L171" s="9" t="s">
        <v>66</v>
      </c>
      <c r="M171" s="10" t="s">
        <v>60</v>
      </c>
    </row>
    <row r="172" spans="1:13" ht="12.75">
      <c r="A172" s="16">
        <v>38138</v>
      </c>
      <c r="B172" s="61">
        <v>21.6</v>
      </c>
      <c r="C172" s="62" t="s">
        <v>4</v>
      </c>
      <c r="D172" s="62">
        <v>0</v>
      </c>
      <c r="J172" s="17" t="s">
        <v>65</v>
      </c>
      <c r="K172" s="11" t="s">
        <v>20</v>
      </c>
      <c r="L172" s="11" t="s">
        <v>67</v>
      </c>
      <c r="M172" s="27" t="s">
        <v>68</v>
      </c>
    </row>
    <row r="173" spans="1:13" ht="13.5" thickBot="1">
      <c r="A173" s="16">
        <v>38139</v>
      </c>
      <c r="B173" s="61">
        <v>19.2</v>
      </c>
      <c r="C173" s="62" t="s">
        <v>3</v>
      </c>
      <c r="D173" s="62">
        <v>0</v>
      </c>
      <c r="J173" s="8"/>
      <c r="K173" s="12" t="s">
        <v>23</v>
      </c>
      <c r="L173" s="12" t="s">
        <v>69</v>
      </c>
      <c r="M173" s="13"/>
    </row>
    <row r="174" spans="1:4" ht="13.5" thickTop="1">
      <c r="A174" s="16">
        <v>38140</v>
      </c>
      <c r="B174" s="61">
        <v>15.5</v>
      </c>
      <c r="C174" s="62" t="s">
        <v>3</v>
      </c>
      <c r="D174" s="62">
        <v>0</v>
      </c>
    </row>
    <row r="175" spans="1:4" ht="12.75">
      <c r="A175" s="16">
        <v>38141</v>
      </c>
      <c r="B175" s="61">
        <v>18</v>
      </c>
      <c r="C175" s="62" t="s">
        <v>7</v>
      </c>
      <c r="D175" s="62">
        <v>0</v>
      </c>
    </row>
    <row r="176" spans="1:4" ht="12.75">
      <c r="A176" s="16">
        <v>38142</v>
      </c>
      <c r="B176" s="61">
        <v>15</v>
      </c>
      <c r="C176" s="62" t="s">
        <v>3</v>
      </c>
      <c r="D176" s="62">
        <v>0</v>
      </c>
    </row>
    <row r="177" spans="1:4" ht="12.75">
      <c r="A177" s="16">
        <v>38143</v>
      </c>
      <c r="B177" s="61">
        <v>16.4</v>
      </c>
      <c r="C177" s="62" t="s">
        <v>3</v>
      </c>
      <c r="D177" s="62">
        <v>0</v>
      </c>
    </row>
    <row r="178" spans="1:4" ht="12.75">
      <c r="A178" s="16">
        <v>38144</v>
      </c>
      <c r="B178" s="61">
        <v>16.4</v>
      </c>
      <c r="C178" s="62" t="s">
        <v>4</v>
      </c>
      <c r="D178" s="62">
        <v>5</v>
      </c>
    </row>
    <row r="179" spans="1:4" ht="12.75">
      <c r="A179" s="6" t="s">
        <v>70</v>
      </c>
      <c r="B179" s="61"/>
      <c r="C179" s="62"/>
      <c r="D179" s="62"/>
    </row>
    <row r="180" spans="1:4" ht="12.75">
      <c r="A180" s="16">
        <v>38145</v>
      </c>
      <c r="B180" s="61">
        <v>20</v>
      </c>
      <c r="C180" s="62" t="s">
        <v>13</v>
      </c>
      <c r="D180" s="62">
        <v>0</v>
      </c>
    </row>
    <row r="181" spans="1:4" ht="12.75">
      <c r="A181" s="16">
        <v>38146</v>
      </c>
      <c r="B181" s="61">
        <v>23.4</v>
      </c>
      <c r="C181" s="62" t="s">
        <v>5</v>
      </c>
      <c r="D181" s="62">
        <v>0</v>
      </c>
    </row>
    <row r="182" spans="1:4" ht="12.75">
      <c r="A182" s="16">
        <v>38147</v>
      </c>
      <c r="B182" s="61">
        <v>24</v>
      </c>
      <c r="C182" s="62" t="s">
        <v>4</v>
      </c>
      <c r="D182" s="62">
        <v>0</v>
      </c>
    </row>
    <row r="183" spans="1:4" ht="12.75">
      <c r="A183" s="16">
        <v>38148</v>
      </c>
      <c r="B183" s="61">
        <v>24</v>
      </c>
      <c r="C183" s="62" t="s">
        <v>4</v>
      </c>
      <c r="D183" s="62">
        <v>0</v>
      </c>
    </row>
    <row r="184" spans="1:4" ht="12.75">
      <c r="A184" s="16">
        <v>38149</v>
      </c>
      <c r="B184" s="61">
        <v>23</v>
      </c>
      <c r="C184" s="62" t="s">
        <v>4</v>
      </c>
      <c r="D184" s="62">
        <v>0</v>
      </c>
    </row>
    <row r="185" spans="1:4" ht="12.75">
      <c r="A185" s="16">
        <v>38150</v>
      </c>
      <c r="B185" s="61">
        <v>20.8</v>
      </c>
      <c r="C185" s="62" t="s">
        <v>4</v>
      </c>
      <c r="D185" s="62">
        <v>0</v>
      </c>
    </row>
    <row r="186" spans="1:4" ht="12.75">
      <c r="A186" s="16">
        <v>38151</v>
      </c>
      <c r="B186" s="61">
        <v>16.1</v>
      </c>
      <c r="C186" s="62" t="s">
        <v>3</v>
      </c>
      <c r="D186" s="62">
        <v>3</v>
      </c>
    </row>
    <row r="187" spans="1:4" ht="12.75">
      <c r="A187" s="6" t="s">
        <v>71</v>
      </c>
      <c r="B187" s="61"/>
      <c r="C187" s="62"/>
      <c r="D187" s="62"/>
    </row>
    <row r="188" spans="1:4" ht="12.75">
      <c r="A188" s="16">
        <v>38152</v>
      </c>
      <c r="B188" s="61">
        <v>20</v>
      </c>
      <c r="C188" s="62" t="s">
        <v>4</v>
      </c>
      <c r="D188" s="62">
        <v>0</v>
      </c>
    </row>
    <row r="189" spans="1:4" ht="12.75">
      <c r="A189" s="16">
        <v>38153</v>
      </c>
      <c r="B189" s="61">
        <v>19.2</v>
      </c>
      <c r="C189" s="62" t="s">
        <v>13</v>
      </c>
      <c r="D189" s="62">
        <v>0</v>
      </c>
    </row>
    <row r="190" spans="1:4" ht="12.75">
      <c r="A190" s="16">
        <v>38154</v>
      </c>
      <c r="B190" s="61">
        <v>17</v>
      </c>
      <c r="C190" s="62" t="s">
        <v>13</v>
      </c>
      <c r="D190" s="62">
        <v>0</v>
      </c>
    </row>
    <row r="191" spans="1:4" ht="12.75">
      <c r="A191" s="16">
        <v>38155</v>
      </c>
      <c r="B191" s="61">
        <v>20.1</v>
      </c>
      <c r="C191" s="62" t="s">
        <v>13</v>
      </c>
      <c r="D191" s="62">
        <v>0</v>
      </c>
    </row>
    <row r="192" spans="1:4" ht="12.75">
      <c r="A192" s="16">
        <v>38156</v>
      </c>
      <c r="B192" s="61">
        <v>20.4</v>
      </c>
      <c r="C192" s="62" t="s">
        <v>4</v>
      </c>
      <c r="D192" s="62">
        <v>0</v>
      </c>
    </row>
    <row r="193" spans="1:4" ht="12.75">
      <c r="A193" s="16">
        <v>38157</v>
      </c>
      <c r="B193" s="61">
        <v>20.2</v>
      </c>
      <c r="C193" s="62" t="s">
        <v>4</v>
      </c>
      <c r="D193" s="62">
        <v>0</v>
      </c>
    </row>
    <row r="194" spans="1:4" ht="12.75">
      <c r="A194" s="16">
        <v>38158</v>
      </c>
      <c r="B194" s="61">
        <v>19</v>
      </c>
      <c r="C194" s="62" t="s">
        <v>4</v>
      </c>
      <c r="D194" s="62">
        <v>4</v>
      </c>
    </row>
    <row r="195" spans="1:4" ht="12.75">
      <c r="A195" s="6" t="s">
        <v>72</v>
      </c>
      <c r="B195" s="61"/>
      <c r="C195" s="62"/>
      <c r="D195" s="62"/>
    </row>
    <row r="196" spans="1:4" ht="12.75">
      <c r="A196" s="16">
        <v>38159</v>
      </c>
      <c r="B196" s="61">
        <v>22</v>
      </c>
      <c r="C196" s="62" t="s">
        <v>13</v>
      </c>
      <c r="D196" s="62">
        <v>1</v>
      </c>
    </row>
    <row r="197" spans="1:4" ht="12.75">
      <c r="A197" s="16">
        <v>38160</v>
      </c>
      <c r="B197" s="61">
        <v>23.8</v>
      </c>
      <c r="C197" s="62" t="s">
        <v>13</v>
      </c>
      <c r="D197" s="62">
        <v>0</v>
      </c>
    </row>
    <row r="198" spans="1:4" ht="12.75">
      <c r="A198" s="16">
        <v>38161</v>
      </c>
      <c r="B198" s="61">
        <v>24.8</v>
      </c>
      <c r="C198" s="62" t="s">
        <v>13</v>
      </c>
      <c r="D198" s="62">
        <v>0</v>
      </c>
    </row>
    <row r="199" spans="1:4" ht="12.75">
      <c r="A199" s="16">
        <v>38162</v>
      </c>
      <c r="B199" s="61">
        <v>25</v>
      </c>
      <c r="C199" s="62" t="s">
        <v>7</v>
      </c>
      <c r="D199" s="62">
        <v>1</v>
      </c>
    </row>
    <row r="200" spans="1:4" ht="12.75">
      <c r="A200" s="16">
        <v>38163</v>
      </c>
      <c r="B200" s="61">
        <v>13.5</v>
      </c>
      <c r="C200" s="62" t="s">
        <v>11</v>
      </c>
      <c r="D200" s="62">
        <v>3</v>
      </c>
    </row>
    <row r="201" spans="1:4" ht="12.75">
      <c r="A201" s="16">
        <v>38164</v>
      </c>
      <c r="B201" s="61">
        <v>23.4</v>
      </c>
      <c r="C201" s="62" t="s">
        <v>7</v>
      </c>
      <c r="D201" s="62">
        <v>0</v>
      </c>
    </row>
    <row r="202" spans="1:4" ht="12.75">
      <c r="A202" s="16">
        <v>38165</v>
      </c>
      <c r="B202" s="61">
        <v>23.4</v>
      </c>
      <c r="C202" s="62" t="s">
        <v>7</v>
      </c>
      <c r="D202" s="62">
        <v>0</v>
      </c>
    </row>
    <row r="203" spans="1:4" ht="12.75">
      <c r="A203" s="6" t="s">
        <v>73</v>
      </c>
      <c r="B203" s="61"/>
      <c r="C203" s="62"/>
      <c r="D203" s="62"/>
    </row>
    <row r="204" spans="1:4" ht="13.5" thickBot="1">
      <c r="A204" s="16">
        <v>38166</v>
      </c>
      <c r="B204" s="61">
        <v>25.5</v>
      </c>
      <c r="C204" s="62" t="s">
        <v>7</v>
      </c>
      <c r="D204" s="62">
        <v>0</v>
      </c>
    </row>
    <row r="205" spans="1:13" ht="13.5" thickTop="1">
      <c r="A205" s="16">
        <v>38167</v>
      </c>
      <c r="B205" s="61">
        <v>21.1</v>
      </c>
      <c r="C205" s="62" t="s">
        <v>4</v>
      </c>
      <c r="D205" s="62">
        <v>0</v>
      </c>
      <c r="J205" s="7"/>
      <c r="K205" s="9" t="s">
        <v>19</v>
      </c>
      <c r="L205" s="9" t="s">
        <v>75</v>
      </c>
      <c r="M205" s="10" t="s">
        <v>76</v>
      </c>
    </row>
    <row r="206" spans="1:13" ht="12.75">
      <c r="A206" s="16">
        <v>38168</v>
      </c>
      <c r="B206" s="61">
        <v>20.1</v>
      </c>
      <c r="C206" s="62" t="s">
        <v>7</v>
      </c>
      <c r="D206" s="62">
        <v>0</v>
      </c>
      <c r="J206" s="17" t="s">
        <v>74</v>
      </c>
      <c r="K206" s="11" t="s">
        <v>20</v>
      </c>
      <c r="L206" s="11" t="s">
        <v>77</v>
      </c>
      <c r="M206" s="24" t="s">
        <v>49</v>
      </c>
    </row>
    <row r="207" spans="1:13" ht="13.5" thickBot="1">
      <c r="A207" s="16">
        <v>38169</v>
      </c>
      <c r="B207" s="61">
        <v>25.2</v>
      </c>
      <c r="C207" s="62" t="s">
        <v>7</v>
      </c>
      <c r="D207" s="62">
        <v>1</v>
      </c>
      <c r="J207" s="8"/>
      <c r="K207" s="12" t="s">
        <v>23</v>
      </c>
      <c r="L207" s="12" t="s">
        <v>78</v>
      </c>
      <c r="M207" s="13"/>
    </row>
    <row r="208" spans="1:4" ht="13.5" thickTop="1">
      <c r="A208" s="16">
        <v>38170</v>
      </c>
      <c r="B208" s="61">
        <v>14</v>
      </c>
      <c r="C208" s="62" t="s">
        <v>48</v>
      </c>
      <c r="D208" s="62">
        <v>4</v>
      </c>
    </row>
    <row r="209" spans="1:4" ht="12.75">
      <c r="A209" s="16">
        <v>38171</v>
      </c>
      <c r="B209" s="61">
        <v>20</v>
      </c>
      <c r="C209" s="62" t="s">
        <v>5</v>
      </c>
      <c r="D209" s="62">
        <v>0</v>
      </c>
    </row>
    <row r="210" spans="1:4" ht="12.75">
      <c r="A210" s="16">
        <v>38172</v>
      </c>
      <c r="B210" s="61">
        <v>23.8</v>
      </c>
      <c r="C210" s="62" t="s">
        <v>5</v>
      </c>
      <c r="D210" s="62">
        <v>0</v>
      </c>
    </row>
    <row r="211" spans="1:4" ht="12.75">
      <c r="A211" s="6" t="s">
        <v>76</v>
      </c>
      <c r="B211" s="61"/>
      <c r="C211" s="62"/>
      <c r="D211" s="62"/>
    </row>
    <row r="212" spans="1:5" ht="12.75">
      <c r="A212" s="16">
        <v>38173</v>
      </c>
      <c r="B212" s="61">
        <v>27.8</v>
      </c>
      <c r="C212" s="62" t="s">
        <v>7</v>
      </c>
      <c r="D212" s="62">
        <v>0</v>
      </c>
      <c r="E212" s="60"/>
    </row>
    <row r="213" spans="1:5" ht="12.75">
      <c r="A213" s="16">
        <v>38174</v>
      </c>
      <c r="B213" s="61">
        <v>24</v>
      </c>
      <c r="C213" s="62" t="s">
        <v>4</v>
      </c>
      <c r="D213" s="62">
        <v>2</v>
      </c>
      <c r="E213" s="60"/>
    </row>
    <row r="214" spans="1:5" ht="12.75">
      <c r="A214" s="16">
        <v>38175</v>
      </c>
      <c r="B214" s="61">
        <v>23.4</v>
      </c>
      <c r="C214" s="62" t="s">
        <v>13</v>
      </c>
      <c r="D214" s="62">
        <v>0</v>
      </c>
      <c r="E214" s="60"/>
    </row>
    <row r="215" spans="1:5" ht="12.75">
      <c r="A215" s="16">
        <v>38176</v>
      </c>
      <c r="B215" s="61">
        <v>29.4</v>
      </c>
      <c r="C215" s="62" t="s">
        <v>7</v>
      </c>
      <c r="D215" s="62">
        <v>0</v>
      </c>
      <c r="E215" s="60"/>
    </row>
    <row r="216" spans="1:5" ht="12.75">
      <c r="A216" s="16">
        <v>38177</v>
      </c>
      <c r="B216" s="61">
        <v>26.4</v>
      </c>
      <c r="C216" s="62" t="s">
        <v>7</v>
      </c>
      <c r="D216" s="62">
        <v>0</v>
      </c>
      <c r="E216" s="60"/>
    </row>
    <row r="217" spans="1:5" ht="12.75">
      <c r="A217" s="16">
        <v>38178</v>
      </c>
      <c r="B217" s="61">
        <v>21.6</v>
      </c>
      <c r="C217" s="62" t="s">
        <v>7</v>
      </c>
      <c r="D217" s="62">
        <v>0</v>
      </c>
      <c r="E217" s="60"/>
    </row>
    <row r="218" spans="1:5" ht="12.75">
      <c r="A218" s="16">
        <v>38179</v>
      </c>
      <c r="B218" s="61">
        <v>20.4</v>
      </c>
      <c r="C218" s="62" t="s">
        <v>3</v>
      </c>
      <c r="D218" s="62">
        <v>0</v>
      </c>
      <c r="E218" s="60"/>
    </row>
    <row r="219" spans="1:4" ht="12.75">
      <c r="A219" s="6" t="s">
        <v>79</v>
      </c>
      <c r="B219" s="4"/>
      <c r="C219" s="1"/>
      <c r="D219" s="1"/>
    </row>
    <row r="220" spans="1:5" ht="12.75">
      <c r="A220" s="16">
        <v>38180</v>
      </c>
      <c r="B220" s="137" t="s">
        <v>37</v>
      </c>
      <c r="C220" s="138"/>
      <c r="D220" s="138"/>
      <c r="E220" s="60"/>
    </row>
    <row r="221" spans="1:5" ht="12.75">
      <c r="A221" s="16">
        <v>38181</v>
      </c>
      <c r="B221" s="138"/>
      <c r="C221" s="138"/>
      <c r="D221" s="138"/>
      <c r="E221" s="60"/>
    </row>
    <row r="222" spans="1:5" ht="12.75">
      <c r="A222" s="16">
        <v>38182</v>
      </c>
      <c r="B222" s="138"/>
      <c r="C222" s="138"/>
      <c r="D222" s="138"/>
      <c r="E222" s="60"/>
    </row>
    <row r="223" spans="1:5" ht="12.75">
      <c r="A223" s="16">
        <v>38183</v>
      </c>
      <c r="B223" s="138"/>
      <c r="C223" s="138"/>
      <c r="D223" s="138"/>
      <c r="E223" s="60"/>
    </row>
    <row r="224" spans="1:5" ht="12.75">
      <c r="A224" s="16">
        <v>38184</v>
      </c>
      <c r="B224" s="138"/>
      <c r="C224" s="138"/>
      <c r="D224" s="138"/>
      <c r="E224" s="60"/>
    </row>
    <row r="225" spans="1:5" ht="12.75">
      <c r="A225" s="16">
        <v>38185</v>
      </c>
      <c r="B225" s="138"/>
      <c r="C225" s="138"/>
      <c r="D225" s="138"/>
      <c r="E225" s="60"/>
    </row>
    <row r="226" spans="1:5" ht="12.75">
      <c r="A226" s="16">
        <v>38186</v>
      </c>
      <c r="B226" s="138"/>
      <c r="C226" s="138"/>
      <c r="D226" s="138"/>
      <c r="E226" s="60"/>
    </row>
    <row r="227" spans="1:4" ht="12.75" customHeight="1">
      <c r="A227" s="6" t="s">
        <v>54</v>
      </c>
      <c r="B227" s="28"/>
      <c r="C227" s="28"/>
      <c r="D227" s="28"/>
    </row>
    <row r="228" spans="1:4" ht="12.75">
      <c r="A228" s="16">
        <v>38187</v>
      </c>
      <c r="B228" s="61">
        <v>28.5</v>
      </c>
      <c r="C228" s="62" t="s">
        <v>7</v>
      </c>
      <c r="D228" s="62">
        <v>0</v>
      </c>
    </row>
    <row r="229" spans="1:4" ht="12.75">
      <c r="A229" s="16">
        <v>38188</v>
      </c>
      <c r="B229" s="61">
        <v>28.6</v>
      </c>
      <c r="C229" s="62" t="s">
        <v>7</v>
      </c>
      <c r="D229" s="62">
        <v>0</v>
      </c>
    </row>
    <row r="230" spans="1:4" ht="12.75">
      <c r="A230" s="16">
        <v>38189</v>
      </c>
      <c r="B230" s="61">
        <v>29.1</v>
      </c>
      <c r="C230" s="62" t="s">
        <v>13</v>
      </c>
      <c r="D230" s="62">
        <v>0</v>
      </c>
    </row>
    <row r="231" spans="1:4" ht="12.75">
      <c r="A231" s="16">
        <v>38190</v>
      </c>
      <c r="B231" s="61">
        <v>30</v>
      </c>
      <c r="C231" s="62" t="s">
        <v>13</v>
      </c>
      <c r="D231" s="62">
        <v>0</v>
      </c>
    </row>
    <row r="232" spans="1:4" ht="12.75">
      <c r="A232" s="16">
        <v>38191</v>
      </c>
      <c r="B232" s="61">
        <v>28</v>
      </c>
      <c r="C232" s="62" t="s">
        <v>7</v>
      </c>
      <c r="D232" s="62">
        <v>0</v>
      </c>
    </row>
    <row r="233" spans="1:10" ht="12.75">
      <c r="A233" s="16">
        <v>38192</v>
      </c>
      <c r="B233" s="61">
        <v>28</v>
      </c>
      <c r="C233" s="62" t="s">
        <v>4</v>
      </c>
      <c r="D233" s="62">
        <v>0</v>
      </c>
      <c r="E233" s="5" t="s">
        <v>17</v>
      </c>
      <c r="F233" s="131" t="s">
        <v>80</v>
      </c>
      <c r="G233" s="131"/>
      <c r="H233" s="131"/>
      <c r="I233" s="131"/>
      <c r="J233" s="131"/>
    </row>
    <row r="234" spans="1:4" ht="12.75">
      <c r="A234" s="16">
        <v>38193</v>
      </c>
      <c r="B234" s="61">
        <v>27</v>
      </c>
      <c r="C234" s="62" t="s">
        <v>7</v>
      </c>
      <c r="D234" s="62">
        <v>15</v>
      </c>
    </row>
    <row r="235" spans="1:4" ht="12.75">
      <c r="A235" s="6" t="s">
        <v>81</v>
      </c>
      <c r="B235" s="61"/>
      <c r="C235" s="62"/>
      <c r="D235" s="62"/>
    </row>
    <row r="236" spans="1:4" ht="12.75">
      <c r="A236" s="16">
        <v>38194</v>
      </c>
      <c r="B236" s="61">
        <v>22</v>
      </c>
      <c r="C236" s="62" t="s">
        <v>3</v>
      </c>
      <c r="D236" s="62">
        <v>2</v>
      </c>
    </row>
    <row r="237" spans="1:5" ht="12.75">
      <c r="A237" s="16">
        <v>38195</v>
      </c>
      <c r="B237" s="132" t="s">
        <v>37</v>
      </c>
      <c r="C237" s="133"/>
      <c r="D237" s="133"/>
      <c r="E237" s="60"/>
    </row>
    <row r="238" spans="1:5" ht="12.75">
      <c r="A238" s="16">
        <v>38196</v>
      </c>
      <c r="B238" s="133"/>
      <c r="C238" s="133"/>
      <c r="D238" s="133"/>
      <c r="E238" s="60"/>
    </row>
    <row r="239" spans="1:5" ht="13.5" thickBot="1">
      <c r="A239" s="16">
        <v>38197</v>
      </c>
      <c r="B239" s="133"/>
      <c r="C239" s="133"/>
      <c r="D239" s="133"/>
      <c r="E239" s="60"/>
    </row>
    <row r="240" spans="1:13" ht="13.5" thickTop="1">
      <c r="A240" s="16">
        <v>38198</v>
      </c>
      <c r="B240" s="133"/>
      <c r="C240" s="133"/>
      <c r="D240" s="133"/>
      <c r="E240" s="60"/>
      <c r="J240" s="7"/>
      <c r="K240" s="9" t="s">
        <v>19</v>
      </c>
      <c r="L240" s="9" t="s">
        <v>83</v>
      </c>
      <c r="M240" s="10" t="s">
        <v>84</v>
      </c>
    </row>
    <row r="241" spans="1:14" ht="12.75">
      <c r="A241" s="16">
        <v>38199</v>
      </c>
      <c r="B241" s="133"/>
      <c r="C241" s="133"/>
      <c r="D241" s="133"/>
      <c r="E241" s="60"/>
      <c r="I241" s="5" t="s">
        <v>40</v>
      </c>
      <c r="J241" s="17" t="s">
        <v>82</v>
      </c>
      <c r="K241" s="11" t="s">
        <v>20</v>
      </c>
      <c r="L241" s="11" t="s">
        <v>85</v>
      </c>
      <c r="M241" s="24" t="s">
        <v>86</v>
      </c>
      <c r="N241" s="30" t="s">
        <v>40</v>
      </c>
    </row>
    <row r="242" spans="1:13" ht="13.5" thickBot="1">
      <c r="A242" s="16">
        <v>38200</v>
      </c>
      <c r="B242" s="133"/>
      <c r="C242" s="133"/>
      <c r="D242" s="133"/>
      <c r="J242" s="8"/>
      <c r="K242" s="12" t="s">
        <v>23</v>
      </c>
      <c r="L242" s="12" t="s">
        <v>87</v>
      </c>
      <c r="M242" s="13"/>
    </row>
    <row r="243" spans="1:4" ht="13.5" thickTop="1">
      <c r="A243" s="16">
        <v>38201</v>
      </c>
      <c r="B243" s="133"/>
      <c r="C243" s="133"/>
      <c r="D243" s="133"/>
    </row>
    <row r="244" spans="1:4" ht="12.75">
      <c r="A244" s="16">
        <v>38202</v>
      </c>
      <c r="B244" s="133"/>
      <c r="C244" s="133"/>
      <c r="D244" s="133"/>
    </row>
    <row r="245" spans="1:4" ht="12.75">
      <c r="A245" s="16">
        <v>38203</v>
      </c>
      <c r="B245" s="133"/>
      <c r="C245" s="133"/>
      <c r="D245" s="133"/>
    </row>
    <row r="246" spans="1:4" ht="12.75">
      <c r="A246" s="16">
        <v>38204</v>
      </c>
      <c r="B246" s="133"/>
      <c r="C246" s="133"/>
      <c r="D246" s="133"/>
    </row>
    <row r="247" spans="1:4" ht="12.75">
      <c r="A247" s="16">
        <v>38205</v>
      </c>
      <c r="B247" s="133"/>
      <c r="C247" s="133"/>
      <c r="D247" s="133"/>
    </row>
    <row r="248" spans="1:4" ht="12.75">
      <c r="A248" s="16">
        <v>38206</v>
      </c>
      <c r="B248" s="133"/>
      <c r="C248" s="133"/>
      <c r="D248" s="133"/>
    </row>
    <row r="249" spans="1:4" ht="12.75">
      <c r="A249" s="16">
        <v>38207</v>
      </c>
      <c r="B249" s="133"/>
      <c r="C249" s="133"/>
      <c r="D249" s="133"/>
    </row>
    <row r="250" spans="1:4" ht="12.75">
      <c r="A250" s="16">
        <v>38208</v>
      </c>
      <c r="B250" s="133"/>
      <c r="C250" s="133"/>
      <c r="D250" s="133"/>
    </row>
    <row r="251" spans="1:4" ht="12.75">
      <c r="A251" s="16">
        <v>38209</v>
      </c>
      <c r="B251" s="133"/>
      <c r="C251" s="133"/>
      <c r="D251" s="133"/>
    </row>
    <row r="252" spans="1:4" ht="12.75">
      <c r="A252" s="16">
        <v>38210</v>
      </c>
      <c r="B252" s="133"/>
      <c r="C252" s="133"/>
      <c r="D252" s="133"/>
    </row>
    <row r="253" spans="1:4" ht="12.75">
      <c r="A253" s="16">
        <v>38211</v>
      </c>
      <c r="B253" s="133"/>
      <c r="C253" s="133"/>
      <c r="D253" s="133"/>
    </row>
    <row r="254" spans="1:4" ht="12.75">
      <c r="A254" s="16">
        <v>38212</v>
      </c>
      <c r="B254" s="133"/>
      <c r="C254" s="133"/>
      <c r="D254" s="133"/>
    </row>
    <row r="255" spans="1:4" ht="12.75">
      <c r="A255" s="16">
        <v>38213</v>
      </c>
      <c r="B255" s="133"/>
      <c r="C255" s="133"/>
      <c r="D255" s="133"/>
    </row>
    <row r="256" spans="1:4" ht="12.75">
      <c r="A256" s="16">
        <v>38214</v>
      </c>
      <c r="B256" s="133"/>
      <c r="C256" s="133"/>
      <c r="D256" s="133"/>
    </row>
    <row r="257" spans="1:4" ht="12.75">
      <c r="A257" s="16">
        <v>38215</v>
      </c>
      <c r="B257" s="133"/>
      <c r="C257" s="133"/>
      <c r="D257" s="133"/>
    </row>
    <row r="258" spans="1:4" ht="12.75">
      <c r="A258" s="16">
        <v>38216</v>
      </c>
      <c r="B258" s="133"/>
      <c r="C258" s="133"/>
      <c r="D258" s="133"/>
    </row>
    <row r="259" spans="1:4" ht="12.75">
      <c r="A259" s="16">
        <v>38217</v>
      </c>
      <c r="B259" s="61">
        <v>28.4</v>
      </c>
      <c r="C259" s="62" t="s">
        <v>5</v>
      </c>
      <c r="D259" s="62">
        <v>0</v>
      </c>
    </row>
    <row r="260" spans="1:4" ht="12.75">
      <c r="A260" s="16">
        <v>38218</v>
      </c>
      <c r="B260" s="137" t="s">
        <v>37</v>
      </c>
      <c r="C260" s="142"/>
      <c r="D260" s="142"/>
    </row>
    <row r="261" spans="1:4" ht="12.75">
      <c r="A261" s="16">
        <v>38219</v>
      </c>
      <c r="B261" s="142"/>
      <c r="C261" s="142"/>
      <c r="D261" s="142"/>
    </row>
    <row r="262" spans="1:4" ht="12.75">
      <c r="A262" s="16">
        <v>38220</v>
      </c>
      <c r="B262" s="142"/>
      <c r="C262" s="142"/>
      <c r="D262" s="142"/>
    </row>
    <row r="263" spans="1:4" ht="12.75">
      <c r="A263" s="16">
        <v>38221</v>
      </c>
      <c r="B263" s="142"/>
      <c r="C263" s="142"/>
      <c r="D263" s="142"/>
    </row>
    <row r="264" spans="1:4" ht="12.75">
      <c r="A264" s="16">
        <v>38222</v>
      </c>
      <c r="B264" s="142"/>
      <c r="C264" s="142"/>
      <c r="D264" s="142"/>
    </row>
    <row r="265" spans="1:4" ht="12.75">
      <c r="A265" s="16">
        <v>38223</v>
      </c>
      <c r="B265" s="142"/>
      <c r="C265" s="142"/>
      <c r="D265" s="142"/>
    </row>
    <row r="266" spans="1:4" ht="12.75">
      <c r="A266" s="16">
        <v>38224</v>
      </c>
      <c r="B266" s="142"/>
      <c r="C266" s="142"/>
      <c r="D266" s="142"/>
    </row>
    <row r="267" spans="1:6" ht="12.75">
      <c r="A267" s="16">
        <v>38225</v>
      </c>
      <c r="B267" s="61">
        <v>16.4</v>
      </c>
      <c r="C267" s="62" t="s">
        <v>3</v>
      </c>
      <c r="D267" s="62">
        <v>16</v>
      </c>
      <c r="E267" s="5" t="s">
        <v>17</v>
      </c>
      <c r="F267" t="s">
        <v>56</v>
      </c>
    </row>
    <row r="268" spans="1:4" ht="12.75">
      <c r="A268" s="16">
        <v>38226</v>
      </c>
      <c r="B268" s="61">
        <v>19</v>
      </c>
      <c r="C268" s="62" t="s">
        <v>7</v>
      </c>
      <c r="D268" s="62">
        <v>0</v>
      </c>
    </row>
    <row r="269" spans="1:4" ht="12.75">
      <c r="A269" s="16">
        <v>38227</v>
      </c>
      <c r="B269" s="61">
        <v>20</v>
      </c>
      <c r="C269" s="62" t="s">
        <v>13</v>
      </c>
      <c r="D269" s="62">
        <v>0</v>
      </c>
    </row>
    <row r="270" spans="1:4" ht="12.75">
      <c r="A270" s="16">
        <v>38228</v>
      </c>
      <c r="B270" s="61">
        <v>23.8</v>
      </c>
      <c r="C270" s="62" t="s">
        <v>13</v>
      </c>
      <c r="D270" s="62">
        <v>0</v>
      </c>
    </row>
    <row r="271" spans="1:4" ht="13.5" thickBot="1">
      <c r="A271" s="6" t="s">
        <v>88</v>
      </c>
      <c r="B271" s="61"/>
      <c r="C271" s="62"/>
      <c r="D271" s="62"/>
    </row>
    <row r="272" spans="1:13" ht="13.5" thickTop="1">
      <c r="A272" s="16">
        <v>38229</v>
      </c>
      <c r="B272" s="61">
        <v>25.8</v>
      </c>
      <c r="C272" s="62" t="s">
        <v>7</v>
      </c>
      <c r="D272" s="62">
        <v>0</v>
      </c>
      <c r="J272" s="7"/>
      <c r="K272" s="9" t="s">
        <v>19</v>
      </c>
      <c r="L272" s="9" t="s">
        <v>90</v>
      </c>
      <c r="M272" s="10" t="s">
        <v>40</v>
      </c>
    </row>
    <row r="273" spans="1:14" ht="12.75">
      <c r="A273" s="16">
        <v>38230</v>
      </c>
      <c r="B273" s="61"/>
      <c r="C273" s="62"/>
      <c r="D273" s="62"/>
      <c r="I273" s="5" t="s">
        <v>40</v>
      </c>
      <c r="J273" s="17" t="s">
        <v>89</v>
      </c>
      <c r="K273" s="11" t="s">
        <v>20</v>
      </c>
      <c r="L273" s="11" t="s">
        <v>91</v>
      </c>
      <c r="M273" s="24" t="s">
        <v>76</v>
      </c>
      <c r="N273" s="30" t="s">
        <v>40</v>
      </c>
    </row>
    <row r="274" spans="1:13" ht="13.5" thickBot="1">
      <c r="A274" s="16">
        <v>38231</v>
      </c>
      <c r="B274" s="61">
        <v>20</v>
      </c>
      <c r="C274" s="62" t="s">
        <v>7</v>
      </c>
      <c r="D274" s="62">
        <v>0</v>
      </c>
      <c r="J274" s="8"/>
      <c r="K274" s="12" t="s">
        <v>23</v>
      </c>
      <c r="L274" s="12" t="s">
        <v>92</v>
      </c>
      <c r="M274" s="13"/>
    </row>
    <row r="275" spans="1:4" ht="13.5" thickTop="1">
      <c r="A275" s="16">
        <v>38232</v>
      </c>
      <c r="B275" s="61">
        <v>22.4</v>
      </c>
      <c r="C275" s="62" t="s">
        <v>7</v>
      </c>
      <c r="D275" s="62">
        <v>0</v>
      </c>
    </row>
    <row r="276" spans="1:4" ht="12.75">
      <c r="A276" s="16">
        <v>38233</v>
      </c>
      <c r="B276" s="61">
        <v>23.5</v>
      </c>
      <c r="C276" s="62" t="s">
        <v>7</v>
      </c>
      <c r="D276" s="62">
        <v>0</v>
      </c>
    </row>
    <row r="277" spans="1:4" ht="12.75">
      <c r="A277" s="16">
        <v>38234</v>
      </c>
      <c r="B277" s="61">
        <v>24.1</v>
      </c>
      <c r="C277" s="62" t="s">
        <v>7</v>
      </c>
      <c r="D277" s="62">
        <v>0</v>
      </c>
    </row>
    <row r="278" spans="1:4" ht="12.75">
      <c r="A278" s="16">
        <v>38235</v>
      </c>
      <c r="B278" s="61">
        <v>18</v>
      </c>
      <c r="C278" s="62" t="s">
        <v>7</v>
      </c>
      <c r="D278" s="62">
        <v>0</v>
      </c>
    </row>
    <row r="279" spans="1:4" ht="12.75">
      <c r="A279" s="6" t="s">
        <v>93</v>
      </c>
      <c r="B279" s="61"/>
      <c r="C279" s="62"/>
      <c r="D279" s="62"/>
    </row>
    <row r="280" spans="1:4" ht="12.75">
      <c r="A280" s="16">
        <v>38236</v>
      </c>
      <c r="B280" s="61">
        <v>23.2</v>
      </c>
      <c r="C280" s="62" t="s">
        <v>7</v>
      </c>
      <c r="D280" s="62">
        <v>0</v>
      </c>
    </row>
    <row r="281" spans="1:4" ht="12.75">
      <c r="A281" s="16">
        <v>38237</v>
      </c>
      <c r="B281" s="61">
        <v>23.7</v>
      </c>
      <c r="C281" s="62" t="s">
        <v>13</v>
      </c>
      <c r="D281" s="62">
        <v>0</v>
      </c>
    </row>
    <row r="282" spans="1:4" ht="12.75">
      <c r="A282" s="16">
        <v>38238</v>
      </c>
      <c r="B282" s="61">
        <v>20</v>
      </c>
      <c r="C282" s="62" t="s">
        <v>7</v>
      </c>
      <c r="D282" s="62">
        <v>0</v>
      </c>
    </row>
    <row r="283" spans="1:4" ht="12.75">
      <c r="A283" s="16">
        <v>38239</v>
      </c>
      <c r="B283" s="61">
        <v>17.7</v>
      </c>
      <c r="C283" s="62" t="s">
        <v>7</v>
      </c>
      <c r="D283" s="62">
        <v>0</v>
      </c>
    </row>
    <row r="284" spans="1:4" ht="12.75">
      <c r="A284" s="16">
        <v>38240</v>
      </c>
      <c r="B284" s="61">
        <v>19.2</v>
      </c>
      <c r="C284" s="62" t="s">
        <v>7</v>
      </c>
      <c r="D284" s="62">
        <v>0</v>
      </c>
    </row>
    <row r="285" spans="1:4" ht="12.75">
      <c r="A285" s="16">
        <v>38241</v>
      </c>
      <c r="B285" s="61">
        <v>19.2</v>
      </c>
      <c r="C285" s="62" t="s">
        <v>7</v>
      </c>
      <c r="D285" s="62">
        <v>0</v>
      </c>
    </row>
    <row r="286" spans="1:4" ht="12.75">
      <c r="A286" s="16">
        <v>38242</v>
      </c>
      <c r="B286" s="61">
        <v>22</v>
      </c>
      <c r="C286" s="62" t="s">
        <v>4</v>
      </c>
      <c r="D286" s="62">
        <v>0</v>
      </c>
    </row>
    <row r="287" spans="1:4" ht="12.75">
      <c r="A287" s="6" t="s">
        <v>94</v>
      </c>
      <c r="B287" s="61"/>
      <c r="C287" s="62"/>
      <c r="D287" s="62"/>
    </row>
    <row r="288" spans="1:4" ht="12.75">
      <c r="A288" s="16">
        <v>38243</v>
      </c>
      <c r="B288" s="61">
        <v>20.2</v>
      </c>
      <c r="C288" s="62" t="s">
        <v>7</v>
      </c>
      <c r="D288" s="62">
        <v>0</v>
      </c>
    </row>
    <row r="289" spans="1:4" ht="12.75">
      <c r="A289" s="16">
        <v>38244</v>
      </c>
      <c r="B289" s="61">
        <v>22.2</v>
      </c>
      <c r="C289" s="62" t="s">
        <v>7</v>
      </c>
      <c r="D289" s="62">
        <v>0</v>
      </c>
    </row>
    <row r="290" spans="1:4" ht="12.75">
      <c r="A290" s="16">
        <v>38245</v>
      </c>
      <c r="B290" s="61">
        <v>20.5</v>
      </c>
      <c r="C290" s="62" t="s">
        <v>4</v>
      </c>
      <c r="D290" s="62">
        <v>0</v>
      </c>
    </row>
    <row r="291" spans="1:4" ht="12.75">
      <c r="A291" s="16">
        <v>38246</v>
      </c>
      <c r="B291" s="61">
        <v>21.5</v>
      </c>
      <c r="C291" s="62" t="s">
        <v>4</v>
      </c>
      <c r="D291" s="62">
        <v>1</v>
      </c>
    </row>
    <row r="292" spans="1:4" ht="12.75">
      <c r="A292" s="16">
        <v>38247</v>
      </c>
      <c r="B292" s="61">
        <v>19</v>
      </c>
      <c r="C292" s="62" t="s">
        <v>7</v>
      </c>
      <c r="D292" s="62">
        <v>0</v>
      </c>
    </row>
    <row r="293" spans="1:4" ht="12.75">
      <c r="A293" s="16">
        <v>38248</v>
      </c>
      <c r="B293" s="61">
        <v>17.1</v>
      </c>
      <c r="C293" s="62" t="s">
        <v>7</v>
      </c>
      <c r="D293" s="62">
        <v>0</v>
      </c>
    </row>
    <row r="294" spans="1:4" ht="12.75">
      <c r="A294" s="16">
        <v>38249</v>
      </c>
      <c r="B294" s="61">
        <v>16.4</v>
      </c>
      <c r="C294" s="62" t="s">
        <v>13</v>
      </c>
      <c r="D294" s="62">
        <v>0</v>
      </c>
    </row>
    <row r="295" spans="1:4" ht="12.75">
      <c r="A295" s="6" t="s">
        <v>95</v>
      </c>
      <c r="B295" s="61"/>
      <c r="C295" s="62"/>
      <c r="D295" s="62"/>
    </row>
    <row r="296" spans="1:4" ht="12.75">
      <c r="A296" s="16">
        <v>38250</v>
      </c>
      <c r="B296" s="61">
        <v>19.5</v>
      </c>
      <c r="C296" s="62" t="s">
        <v>13</v>
      </c>
      <c r="D296" s="62">
        <v>0</v>
      </c>
    </row>
    <row r="297" spans="1:4" ht="12.75">
      <c r="A297" s="16">
        <v>38251</v>
      </c>
      <c r="B297" s="61">
        <v>19</v>
      </c>
      <c r="C297" s="62" t="s">
        <v>3</v>
      </c>
      <c r="D297" s="62">
        <v>0</v>
      </c>
    </row>
    <row r="298" spans="1:4" ht="12.75">
      <c r="A298" s="16">
        <v>38252</v>
      </c>
      <c r="B298" s="61">
        <v>14.9</v>
      </c>
      <c r="C298" s="62" t="s">
        <v>7</v>
      </c>
      <c r="D298" s="62">
        <v>0</v>
      </c>
    </row>
    <row r="299" spans="1:4" ht="12.75">
      <c r="A299" s="16">
        <v>38253</v>
      </c>
      <c r="B299" s="61">
        <v>11.4</v>
      </c>
      <c r="C299" s="62" t="s">
        <v>3</v>
      </c>
      <c r="D299" s="62">
        <v>6</v>
      </c>
    </row>
    <row r="300" spans="1:4" ht="12.75">
      <c r="A300" s="16">
        <v>38254</v>
      </c>
      <c r="B300" s="61">
        <v>11.1</v>
      </c>
      <c r="C300" s="62" t="s">
        <v>3</v>
      </c>
      <c r="D300" s="62">
        <v>2</v>
      </c>
    </row>
    <row r="301" spans="1:4" ht="12.75">
      <c r="A301" s="16">
        <v>38255</v>
      </c>
      <c r="B301" s="61">
        <v>14</v>
      </c>
      <c r="C301" s="62" t="s">
        <v>3</v>
      </c>
      <c r="D301" s="62">
        <v>0</v>
      </c>
    </row>
    <row r="302" spans="1:4" ht="13.5" thickBot="1">
      <c r="A302" s="16">
        <v>38256</v>
      </c>
      <c r="B302" s="61">
        <v>13.7</v>
      </c>
      <c r="C302" s="62" t="s">
        <v>4</v>
      </c>
      <c r="D302" s="62">
        <v>0</v>
      </c>
    </row>
    <row r="303" spans="1:12" ht="13.5" thickTop="1">
      <c r="A303" s="6" t="s">
        <v>96</v>
      </c>
      <c r="B303" s="61"/>
      <c r="C303" s="62"/>
      <c r="D303" s="62"/>
      <c r="J303" s="35" t="s">
        <v>131</v>
      </c>
      <c r="K303" s="9" t="s">
        <v>136</v>
      </c>
      <c r="L303" s="10" t="s">
        <v>137</v>
      </c>
    </row>
    <row r="304" spans="1:12" ht="13.5" thickBot="1">
      <c r="A304" s="16">
        <v>38257</v>
      </c>
      <c r="B304" s="61">
        <v>13.6</v>
      </c>
      <c r="C304" s="62" t="s">
        <v>3</v>
      </c>
      <c r="D304" s="62">
        <v>0</v>
      </c>
      <c r="J304" s="23" t="s">
        <v>132</v>
      </c>
      <c r="K304" s="12" t="s">
        <v>138</v>
      </c>
      <c r="L304" s="13" t="s">
        <v>70</v>
      </c>
    </row>
    <row r="305" spans="1:4" ht="14.25" thickBot="1" thickTop="1">
      <c r="A305" s="16">
        <v>38258</v>
      </c>
      <c r="B305" s="61">
        <v>13.4</v>
      </c>
      <c r="C305" s="62" t="s">
        <v>4</v>
      </c>
      <c r="D305" s="62">
        <v>0</v>
      </c>
    </row>
    <row r="306" spans="1:13" ht="13.5" thickTop="1">
      <c r="A306" s="16">
        <v>38259</v>
      </c>
      <c r="B306" s="61">
        <v>16</v>
      </c>
      <c r="C306" s="62" t="s">
        <v>7</v>
      </c>
      <c r="D306" s="62">
        <v>0</v>
      </c>
      <c r="J306" s="7"/>
      <c r="K306" s="9" t="s">
        <v>19</v>
      </c>
      <c r="L306" s="9" t="s">
        <v>99</v>
      </c>
      <c r="M306" s="10" t="s">
        <v>46</v>
      </c>
    </row>
    <row r="307" spans="1:13" ht="12.75">
      <c r="A307" s="16">
        <v>38260</v>
      </c>
      <c r="B307" s="61">
        <v>17.2</v>
      </c>
      <c r="C307" s="62" t="s">
        <v>5</v>
      </c>
      <c r="D307" s="62">
        <v>4</v>
      </c>
      <c r="J307" s="22" t="s">
        <v>98</v>
      </c>
      <c r="K307" s="11" t="s">
        <v>20</v>
      </c>
      <c r="L307" s="11" t="s">
        <v>21</v>
      </c>
      <c r="M307" s="24" t="s">
        <v>54</v>
      </c>
    </row>
    <row r="308" spans="1:13" ht="13.5" thickBot="1">
      <c r="A308" s="16">
        <v>38261</v>
      </c>
      <c r="B308" s="61">
        <v>16</v>
      </c>
      <c r="C308" s="62" t="s">
        <v>7</v>
      </c>
      <c r="D308" s="62">
        <v>0</v>
      </c>
      <c r="J308" s="8"/>
      <c r="K308" s="12" t="s">
        <v>23</v>
      </c>
      <c r="L308" s="12" t="s">
        <v>100</v>
      </c>
      <c r="M308" s="13"/>
    </row>
    <row r="309" spans="1:4" ht="13.5" thickTop="1">
      <c r="A309" s="16">
        <v>38262</v>
      </c>
      <c r="B309" s="61">
        <v>15.4</v>
      </c>
      <c r="C309" s="62" t="s">
        <v>7</v>
      </c>
      <c r="D309" s="62">
        <v>0</v>
      </c>
    </row>
    <row r="310" spans="1:4" ht="12.75">
      <c r="A310" s="16">
        <v>38263</v>
      </c>
      <c r="B310" s="61">
        <v>16.1</v>
      </c>
      <c r="C310" s="62" t="s">
        <v>13</v>
      </c>
      <c r="D310" s="62">
        <v>0</v>
      </c>
    </row>
    <row r="311" spans="1:4" ht="12.75">
      <c r="A311" s="6" t="s">
        <v>97</v>
      </c>
      <c r="B311" s="61"/>
      <c r="C311" s="62"/>
      <c r="D311" s="62"/>
    </row>
    <row r="312" spans="1:4" ht="12.75">
      <c r="A312" s="16">
        <v>38264</v>
      </c>
      <c r="B312" s="61">
        <v>15.1</v>
      </c>
      <c r="C312" s="62" t="s">
        <v>7</v>
      </c>
      <c r="D312" s="62">
        <v>0</v>
      </c>
    </row>
    <row r="313" spans="1:4" ht="12.75">
      <c r="A313" s="16">
        <v>38265</v>
      </c>
      <c r="B313" s="61">
        <v>18.4</v>
      </c>
      <c r="C313" s="62" t="s">
        <v>5</v>
      </c>
      <c r="D313" s="62">
        <v>0</v>
      </c>
    </row>
    <row r="314" spans="1:4" ht="12.75">
      <c r="A314" s="16">
        <v>38266</v>
      </c>
      <c r="B314" s="61">
        <v>19</v>
      </c>
      <c r="C314" s="62" t="s">
        <v>5</v>
      </c>
      <c r="D314" s="62">
        <v>0</v>
      </c>
    </row>
    <row r="315" spans="1:4" ht="12.75">
      <c r="A315" s="16">
        <v>38267</v>
      </c>
      <c r="B315" s="61">
        <v>19</v>
      </c>
      <c r="C315" s="62" t="s">
        <v>7</v>
      </c>
      <c r="D315" s="62">
        <v>0</v>
      </c>
    </row>
    <row r="316" spans="1:4" ht="12.75">
      <c r="A316" s="16">
        <v>38268</v>
      </c>
      <c r="B316" s="61">
        <v>18.2</v>
      </c>
      <c r="C316" s="62" t="s">
        <v>13</v>
      </c>
      <c r="D316" s="62">
        <v>0</v>
      </c>
    </row>
    <row r="317" spans="1:4" ht="12.75">
      <c r="A317" s="16">
        <v>38269</v>
      </c>
      <c r="B317" s="61">
        <v>13.7</v>
      </c>
      <c r="C317" s="62" t="s">
        <v>3</v>
      </c>
      <c r="D317" s="62">
        <v>0</v>
      </c>
    </row>
    <row r="318" spans="1:4" ht="12.75">
      <c r="A318" s="16">
        <v>38270</v>
      </c>
      <c r="B318" s="61">
        <v>9.1</v>
      </c>
      <c r="C318" s="62" t="s">
        <v>3</v>
      </c>
      <c r="D318" s="62">
        <v>6</v>
      </c>
    </row>
    <row r="319" spans="1:4" ht="12.75">
      <c r="A319" s="6" t="s">
        <v>101</v>
      </c>
      <c r="B319" s="61"/>
      <c r="C319" s="62"/>
      <c r="D319" s="62"/>
    </row>
    <row r="320" spans="1:4" ht="12.75">
      <c r="A320" s="16">
        <v>38271</v>
      </c>
      <c r="B320" s="61">
        <v>8.6</v>
      </c>
      <c r="C320" s="62" t="s">
        <v>4</v>
      </c>
      <c r="D320" s="62">
        <v>0</v>
      </c>
    </row>
    <row r="321" spans="1:4" ht="12.75">
      <c r="A321" s="16">
        <v>38272</v>
      </c>
      <c r="B321" s="61">
        <v>9.4</v>
      </c>
      <c r="C321" s="62" t="s">
        <v>4</v>
      </c>
      <c r="D321" s="62">
        <v>0</v>
      </c>
    </row>
    <row r="322" spans="1:4" ht="12.75">
      <c r="A322" s="16">
        <v>38273</v>
      </c>
      <c r="B322" s="61">
        <v>8.9</v>
      </c>
      <c r="C322" s="62" t="s">
        <v>3</v>
      </c>
      <c r="D322" s="62">
        <v>0</v>
      </c>
    </row>
    <row r="323" spans="1:4" ht="12.75">
      <c r="A323" s="16">
        <v>38274</v>
      </c>
      <c r="B323" s="141" t="s">
        <v>102</v>
      </c>
      <c r="C323" s="142"/>
      <c r="D323" s="142"/>
    </row>
    <row r="324" spans="1:4" ht="12.75">
      <c r="A324" s="16">
        <v>38275</v>
      </c>
      <c r="B324" s="142"/>
      <c r="C324" s="142"/>
      <c r="D324" s="142"/>
    </row>
    <row r="325" spans="1:4" ht="12.75">
      <c r="A325" s="16">
        <v>38276</v>
      </c>
      <c r="B325" s="142"/>
      <c r="C325" s="142"/>
      <c r="D325" s="142"/>
    </row>
    <row r="326" spans="1:4" ht="12.75">
      <c r="A326" s="16">
        <v>38277</v>
      </c>
      <c r="B326" s="142"/>
      <c r="C326" s="142"/>
      <c r="D326" s="142"/>
    </row>
    <row r="327" spans="1:4" ht="12.75">
      <c r="A327" s="6" t="s">
        <v>103</v>
      </c>
      <c r="B327" s="29"/>
      <c r="C327" s="29"/>
      <c r="D327" s="29"/>
    </row>
    <row r="328" spans="1:4" ht="12.75">
      <c r="A328" s="16">
        <v>38278</v>
      </c>
      <c r="B328" s="61">
        <v>9.8</v>
      </c>
      <c r="C328" s="62" t="s">
        <v>4</v>
      </c>
      <c r="D328" s="62">
        <v>0</v>
      </c>
    </row>
    <row r="329" spans="1:4" ht="12.75">
      <c r="A329" s="16">
        <v>38279</v>
      </c>
      <c r="B329" s="61">
        <v>10.3</v>
      </c>
      <c r="C329" s="62" t="s">
        <v>4</v>
      </c>
      <c r="D329" s="62">
        <v>0</v>
      </c>
    </row>
    <row r="330" spans="1:4" ht="12.75">
      <c r="A330" s="16">
        <v>38280</v>
      </c>
      <c r="B330" s="61">
        <v>12.6</v>
      </c>
      <c r="C330" s="62" t="s">
        <v>7</v>
      </c>
      <c r="D330" s="62">
        <v>0</v>
      </c>
    </row>
    <row r="331" spans="1:4" ht="12.75">
      <c r="A331" s="16">
        <v>38281</v>
      </c>
      <c r="B331" s="61">
        <v>10.8</v>
      </c>
      <c r="C331" s="62" t="s">
        <v>3</v>
      </c>
      <c r="D331" s="62">
        <v>0</v>
      </c>
    </row>
    <row r="332" spans="1:7" ht="12.75">
      <c r="A332" s="16">
        <v>38282</v>
      </c>
      <c r="B332" s="61">
        <v>11.3</v>
      </c>
      <c r="C332" s="62" t="s">
        <v>3</v>
      </c>
      <c r="D332" s="62">
        <v>0</v>
      </c>
      <c r="E332" s="5" t="s">
        <v>17</v>
      </c>
      <c r="F332" s="131" t="s">
        <v>104</v>
      </c>
      <c r="G332" s="131"/>
    </row>
    <row r="333" spans="1:4" ht="12.75">
      <c r="A333" s="16">
        <v>38283</v>
      </c>
      <c r="B333" s="61">
        <v>14.2</v>
      </c>
      <c r="C333" s="62" t="s">
        <v>4</v>
      </c>
      <c r="D333" s="62">
        <v>0</v>
      </c>
    </row>
    <row r="334" spans="1:4" ht="12.75">
      <c r="A334" s="16">
        <v>38284</v>
      </c>
      <c r="B334" s="61">
        <v>14.1</v>
      </c>
      <c r="C334" s="62" t="s">
        <v>4</v>
      </c>
      <c r="D334" s="62">
        <v>0</v>
      </c>
    </row>
    <row r="335" spans="1:4" ht="12.75">
      <c r="A335" s="6" t="s">
        <v>105</v>
      </c>
      <c r="B335" s="61"/>
      <c r="C335" s="62"/>
      <c r="D335" s="62"/>
    </row>
    <row r="336" spans="1:8" ht="12.75">
      <c r="A336" s="16">
        <v>38285</v>
      </c>
      <c r="B336" s="61">
        <v>15.8</v>
      </c>
      <c r="C336" s="62" t="s">
        <v>4</v>
      </c>
      <c r="D336" s="62">
        <v>1</v>
      </c>
      <c r="E336" s="5"/>
      <c r="F336" s="131"/>
      <c r="G336" s="131"/>
      <c r="H336" s="131"/>
    </row>
    <row r="337" spans="1:4" ht="13.5" thickBot="1">
      <c r="A337" s="16">
        <v>38286</v>
      </c>
      <c r="B337" s="61">
        <v>14.5</v>
      </c>
      <c r="C337" s="62" t="s">
        <v>7</v>
      </c>
      <c r="D337" s="62">
        <v>0</v>
      </c>
    </row>
    <row r="338" spans="1:13" ht="13.5" thickTop="1">
      <c r="A338" s="16">
        <v>38287</v>
      </c>
      <c r="B338" s="61">
        <v>14</v>
      </c>
      <c r="C338" s="62" t="s">
        <v>7</v>
      </c>
      <c r="D338" s="62">
        <v>0</v>
      </c>
      <c r="E338" s="5" t="s">
        <v>17</v>
      </c>
      <c r="F338" s="131" t="s">
        <v>106</v>
      </c>
      <c r="G338" s="131"/>
      <c r="H338" s="131"/>
      <c r="I338" s="136" t="s">
        <v>40</v>
      </c>
      <c r="J338" s="35" t="s">
        <v>131</v>
      </c>
      <c r="K338" s="9" t="s">
        <v>139</v>
      </c>
      <c r="L338" s="10" t="s">
        <v>8</v>
      </c>
      <c r="M338" s="152" t="s">
        <v>40</v>
      </c>
    </row>
    <row r="339" spans="1:13" ht="13.5" thickBot="1">
      <c r="A339" s="16">
        <v>38288</v>
      </c>
      <c r="B339" s="61">
        <v>15.2</v>
      </c>
      <c r="C339" s="62" t="s">
        <v>13</v>
      </c>
      <c r="D339" s="62">
        <v>0</v>
      </c>
      <c r="I339" s="136"/>
      <c r="J339" s="23" t="s">
        <v>132</v>
      </c>
      <c r="K339" s="12" t="s">
        <v>140</v>
      </c>
      <c r="L339" s="13" t="s">
        <v>63</v>
      </c>
      <c r="M339" s="152"/>
    </row>
    <row r="340" spans="1:4" ht="14.25" thickBot="1" thickTop="1">
      <c r="A340" s="16">
        <v>38289</v>
      </c>
      <c r="B340" s="61">
        <v>16.6</v>
      </c>
      <c r="C340" s="62" t="s">
        <v>4</v>
      </c>
      <c r="D340" s="62">
        <v>0</v>
      </c>
    </row>
    <row r="341" spans="1:13" ht="13.5" thickTop="1">
      <c r="A341" s="16">
        <v>38290</v>
      </c>
      <c r="B341" s="61">
        <v>14.8</v>
      </c>
      <c r="C341" s="62" t="s">
        <v>4</v>
      </c>
      <c r="D341" s="62">
        <v>0</v>
      </c>
      <c r="J341" s="7"/>
      <c r="K341" s="9" t="s">
        <v>19</v>
      </c>
      <c r="L341" s="9" t="s">
        <v>109</v>
      </c>
      <c r="M341" s="10" t="s">
        <v>25</v>
      </c>
    </row>
    <row r="342" spans="1:13" ht="12.75">
      <c r="A342" s="16">
        <v>38291</v>
      </c>
      <c r="B342" s="61">
        <v>15</v>
      </c>
      <c r="C342" s="62" t="s">
        <v>4</v>
      </c>
      <c r="D342" s="62">
        <v>0</v>
      </c>
      <c r="J342" s="22" t="s">
        <v>108</v>
      </c>
      <c r="K342" s="11" t="s">
        <v>20</v>
      </c>
      <c r="L342" s="11" t="s">
        <v>110</v>
      </c>
      <c r="M342" s="24" t="s">
        <v>55</v>
      </c>
    </row>
    <row r="343" spans="1:13" ht="13.5" thickBot="1">
      <c r="A343" s="6" t="s">
        <v>107</v>
      </c>
      <c r="B343" s="61"/>
      <c r="C343" s="62"/>
      <c r="D343" s="62"/>
      <c r="J343" s="8"/>
      <c r="K343" s="12" t="s">
        <v>23</v>
      </c>
      <c r="L343" s="12" t="s">
        <v>111</v>
      </c>
      <c r="M343" s="13"/>
    </row>
    <row r="344" spans="1:4" ht="13.5" thickTop="1">
      <c r="A344" s="16">
        <v>38292</v>
      </c>
      <c r="B344" s="61">
        <v>14</v>
      </c>
      <c r="C344" s="62" t="s">
        <v>4</v>
      </c>
      <c r="D344" s="62">
        <v>0</v>
      </c>
    </row>
    <row r="345" spans="1:4" ht="12.75">
      <c r="A345" s="16">
        <v>38293</v>
      </c>
      <c r="B345" s="61">
        <v>15.1</v>
      </c>
      <c r="C345" s="62" t="s">
        <v>7</v>
      </c>
      <c r="D345" s="62">
        <v>0</v>
      </c>
    </row>
    <row r="346" spans="1:4" ht="12.75">
      <c r="A346" s="16">
        <v>38294</v>
      </c>
      <c r="B346" s="61">
        <v>13.7</v>
      </c>
      <c r="C346" s="62" t="s">
        <v>4</v>
      </c>
      <c r="D346" s="62">
        <v>0</v>
      </c>
    </row>
    <row r="347" spans="1:4" ht="12.75">
      <c r="A347" s="16">
        <v>38295</v>
      </c>
      <c r="B347" s="141" t="s">
        <v>112</v>
      </c>
      <c r="C347" s="142"/>
      <c r="D347" s="142"/>
    </row>
    <row r="348" spans="1:4" ht="12.75">
      <c r="A348" s="16">
        <v>38296</v>
      </c>
      <c r="B348" s="142"/>
      <c r="C348" s="142"/>
      <c r="D348" s="142"/>
    </row>
    <row r="349" spans="1:4" ht="12.75">
      <c r="A349" s="16">
        <v>38297</v>
      </c>
      <c r="B349" s="142"/>
      <c r="C349" s="142"/>
      <c r="D349" s="142"/>
    </row>
    <row r="350" spans="1:4" ht="12.75">
      <c r="A350" s="16">
        <v>38298</v>
      </c>
      <c r="B350" s="142"/>
      <c r="C350" s="142"/>
      <c r="D350" s="142"/>
    </row>
    <row r="351" spans="1:4" ht="12.75">
      <c r="A351" s="16">
        <v>38299</v>
      </c>
      <c r="B351" s="142"/>
      <c r="C351" s="142"/>
      <c r="D351" s="142"/>
    </row>
    <row r="352" spans="1:4" ht="12.75">
      <c r="A352" s="16">
        <v>38300</v>
      </c>
      <c r="B352" s="142"/>
      <c r="C352" s="142"/>
      <c r="D352" s="142"/>
    </row>
    <row r="353" spans="1:4" ht="12.75">
      <c r="A353" s="16">
        <v>38301</v>
      </c>
      <c r="B353" s="142"/>
      <c r="C353" s="142"/>
      <c r="D353" s="142"/>
    </row>
    <row r="354" spans="1:4" ht="12.75">
      <c r="A354" s="16">
        <v>38302</v>
      </c>
      <c r="B354" s="61">
        <v>10</v>
      </c>
      <c r="C354" s="62" t="s">
        <v>7</v>
      </c>
      <c r="D354" s="62">
        <v>0</v>
      </c>
    </row>
    <row r="355" spans="1:4" ht="12.75">
      <c r="A355" s="16">
        <v>38303</v>
      </c>
      <c r="B355" s="61">
        <v>10.5</v>
      </c>
      <c r="C355" s="62" t="s">
        <v>113</v>
      </c>
      <c r="D355" s="62">
        <v>0</v>
      </c>
    </row>
    <row r="356" spans="1:4" ht="12.75">
      <c r="A356" s="16">
        <v>38304</v>
      </c>
      <c r="B356" s="61">
        <v>4.5</v>
      </c>
      <c r="C356" s="62" t="s">
        <v>3</v>
      </c>
      <c r="D356" s="62">
        <v>18</v>
      </c>
    </row>
    <row r="357" spans="1:4" ht="12.75">
      <c r="A357" s="16">
        <v>38305</v>
      </c>
      <c r="B357" s="61">
        <v>5</v>
      </c>
      <c r="C357" s="62" t="s">
        <v>3</v>
      </c>
      <c r="D357" s="62">
        <v>0</v>
      </c>
    </row>
    <row r="358" spans="1:4" ht="12.75">
      <c r="A358" s="6" t="s">
        <v>114</v>
      </c>
      <c r="B358" s="61"/>
      <c r="C358" s="62"/>
      <c r="D358" s="62"/>
    </row>
    <row r="359" spans="1:4" ht="12.75">
      <c r="A359" s="16">
        <v>38306</v>
      </c>
      <c r="B359" s="61">
        <v>3.5</v>
      </c>
      <c r="C359" s="62" t="s">
        <v>3</v>
      </c>
      <c r="D359" s="62">
        <v>3</v>
      </c>
    </row>
    <row r="360" spans="1:4" ht="12.75">
      <c r="A360" s="16">
        <v>38307</v>
      </c>
      <c r="B360" s="61">
        <v>4</v>
      </c>
      <c r="C360" s="62" t="s">
        <v>4</v>
      </c>
      <c r="D360" s="62">
        <v>0</v>
      </c>
    </row>
    <row r="361" spans="1:4" ht="12.75">
      <c r="A361" s="16">
        <v>38308</v>
      </c>
      <c r="B361" s="61">
        <v>7.5</v>
      </c>
      <c r="C361" s="62" t="s">
        <v>4</v>
      </c>
      <c r="D361" s="62">
        <v>0</v>
      </c>
    </row>
    <row r="362" spans="1:4" ht="12.75">
      <c r="A362" s="16">
        <v>38309</v>
      </c>
      <c r="B362" s="61">
        <v>9.8</v>
      </c>
      <c r="C362" s="62" t="s">
        <v>4</v>
      </c>
      <c r="D362" s="62">
        <v>0</v>
      </c>
    </row>
    <row r="363" spans="1:4" ht="12.75">
      <c r="A363" s="16">
        <v>38310</v>
      </c>
      <c r="B363" s="61">
        <v>3</v>
      </c>
      <c r="C363" s="62" t="s">
        <v>4</v>
      </c>
      <c r="D363" s="62">
        <v>0</v>
      </c>
    </row>
    <row r="364" spans="1:6" ht="12.75">
      <c r="A364" s="16">
        <v>38311</v>
      </c>
      <c r="B364" s="61">
        <v>0.5</v>
      </c>
      <c r="C364" s="62" t="s">
        <v>7</v>
      </c>
      <c r="D364" s="62">
        <v>1</v>
      </c>
      <c r="E364" s="5" t="s">
        <v>17</v>
      </c>
      <c r="F364" t="s">
        <v>115</v>
      </c>
    </row>
    <row r="365" spans="1:4" ht="12.75">
      <c r="A365" s="16">
        <v>38312</v>
      </c>
      <c r="B365" s="61">
        <v>0</v>
      </c>
      <c r="C365" s="62" t="s">
        <v>4</v>
      </c>
      <c r="D365" s="62">
        <v>0</v>
      </c>
    </row>
    <row r="366" spans="1:4" ht="12.75">
      <c r="A366" s="6" t="s">
        <v>116</v>
      </c>
      <c r="B366" s="61"/>
      <c r="C366" s="62"/>
      <c r="D366" s="62"/>
    </row>
    <row r="367" spans="1:4" ht="12.75">
      <c r="A367" s="16">
        <v>38313</v>
      </c>
      <c r="B367" s="61">
        <v>1.6</v>
      </c>
      <c r="C367" s="62" t="s">
        <v>4</v>
      </c>
      <c r="D367" s="62">
        <v>0</v>
      </c>
    </row>
    <row r="368" spans="1:4" ht="12.75">
      <c r="A368" s="16">
        <v>38314</v>
      </c>
      <c r="B368" s="61">
        <v>3.3</v>
      </c>
      <c r="C368" s="62" t="s">
        <v>48</v>
      </c>
      <c r="D368" s="62">
        <v>3</v>
      </c>
    </row>
    <row r="369" spans="1:4" ht="12.75">
      <c r="A369" s="16">
        <v>38315</v>
      </c>
      <c r="B369" s="61">
        <v>0.5</v>
      </c>
      <c r="C369" s="62" t="s">
        <v>13</v>
      </c>
      <c r="D369" s="62">
        <v>1</v>
      </c>
    </row>
    <row r="370" spans="1:4" ht="12.75">
      <c r="A370" s="16">
        <v>38316</v>
      </c>
      <c r="B370" s="61">
        <v>0.2</v>
      </c>
      <c r="C370" s="62" t="s">
        <v>5</v>
      </c>
      <c r="D370" s="62">
        <v>0</v>
      </c>
    </row>
    <row r="371" spans="1:4" ht="12.75">
      <c r="A371" s="16">
        <v>38317</v>
      </c>
      <c r="B371" s="61">
        <v>0.2</v>
      </c>
      <c r="C371" s="62" t="s">
        <v>5</v>
      </c>
      <c r="D371" s="62">
        <v>0</v>
      </c>
    </row>
    <row r="372" spans="1:4" ht="12.75">
      <c r="A372" s="16">
        <v>38318</v>
      </c>
      <c r="B372" s="61">
        <v>3.7</v>
      </c>
      <c r="C372" s="62" t="s">
        <v>4</v>
      </c>
      <c r="D372" s="62">
        <v>0</v>
      </c>
    </row>
    <row r="373" spans="1:4" ht="12.75">
      <c r="A373" s="16">
        <v>38319</v>
      </c>
      <c r="B373" s="61">
        <v>3.4</v>
      </c>
      <c r="C373" s="62" t="s">
        <v>7</v>
      </c>
      <c r="D373" s="62">
        <v>0</v>
      </c>
    </row>
    <row r="374" spans="1:4" ht="13.5" thickBot="1">
      <c r="A374" s="6" t="s">
        <v>117</v>
      </c>
      <c r="B374" s="61"/>
      <c r="C374" s="62"/>
      <c r="D374" s="62"/>
    </row>
    <row r="375" spans="1:13" ht="13.5" thickTop="1">
      <c r="A375" s="16">
        <v>38320</v>
      </c>
      <c r="B375" s="61">
        <v>1.8</v>
      </c>
      <c r="C375" s="62" t="s">
        <v>118</v>
      </c>
      <c r="D375" s="62">
        <v>0</v>
      </c>
      <c r="J375" s="7"/>
      <c r="K375" s="9" t="s">
        <v>19</v>
      </c>
      <c r="L375" s="9" t="s">
        <v>120</v>
      </c>
      <c r="M375" s="10" t="s">
        <v>9</v>
      </c>
    </row>
    <row r="376" spans="1:13" ht="12.75">
      <c r="A376" s="16">
        <v>38321</v>
      </c>
      <c r="B376" s="61">
        <v>3.1</v>
      </c>
      <c r="C376" s="62" t="s">
        <v>4</v>
      </c>
      <c r="D376" s="62">
        <v>0</v>
      </c>
      <c r="J376" s="22" t="s">
        <v>119</v>
      </c>
      <c r="K376" s="11" t="s">
        <v>20</v>
      </c>
      <c r="L376" s="19" t="s">
        <v>121</v>
      </c>
      <c r="M376" s="24" t="s">
        <v>71</v>
      </c>
    </row>
    <row r="377" spans="1:13" ht="13.5" thickBot="1">
      <c r="A377" s="16">
        <v>38322</v>
      </c>
      <c r="B377" s="61">
        <v>4.5</v>
      </c>
      <c r="C377" s="62" t="s">
        <v>11</v>
      </c>
      <c r="D377" s="62">
        <v>0</v>
      </c>
      <c r="J377" s="8"/>
      <c r="K377" s="12" t="s">
        <v>23</v>
      </c>
      <c r="L377" s="12" t="s">
        <v>122</v>
      </c>
      <c r="M377" s="13"/>
    </row>
    <row r="378" spans="1:4" ht="13.5" thickTop="1">
      <c r="A378" s="16">
        <v>38323</v>
      </c>
      <c r="B378" s="61">
        <v>7.8</v>
      </c>
      <c r="C378" s="62" t="s">
        <v>3</v>
      </c>
      <c r="D378" s="62">
        <v>0</v>
      </c>
    </row>
    <row r="379" spans="1:4" ht="12.75">
      <c r="A379" s="16">
        <v>38324</v>
      </c>
      <c r="B379" s="61">
        <v>4</v>
      </c>
      <c r="C379" s="62" t="s">
        <v>7</v>
      </c>
      <c r="D379" s="62">
        <v>0</v>
      </c>
    </row>
    <row r="380" spans="1:4" ht="12.75">
      <c r="A380" s="16">
        <v>38325</v>
      </c>
      <c r="B380" s="61">
        <v>3.4</v>
      </c>
      <c r="C380" s="62" t="s">
        <v>5</v>
      </c>
      <c r="D380" s="62">
        <v>0</v>
      </c>
    </row>
    <row r="381" spans="1:4" ht="12.75">
      <c r="A381" s="16">
        <v>38326</v>
      </c>
      <c r="B381" s="61">
        <v>1</v>
      </c>
      <c r="C381" s="62" t="s">
        <v>5</v>
      </c>
      <c r="D381" s="62">
        <v>0</v>
      </c>
    </row>
    <row r="382" spans="1:4" ht="12.75">
      <c r="A382" s="6" t="s">
        <v>123</v>
      </c>
      <c r="B382" s="61"/>
      <c r="C382" s="62"/>
      <c r="D382" s="62"/>
    </row>
    <row r="383" spans="1:4" ht="12.75">
      <c r="A383" s="16">
        <v>38327</v>
      </c>
      <c r="B383" s="61">
        <v>3.1</v>
      </c>
      <c r="C383" s="62" t="s">
        <v>7</v>
      </c>
      <c r="D383" s="62">
        <v>0</v>
      </c>
    </row>
    <row r="384" spans="1:4" ht="12.75">
      <c r="A384" s="16">
        <v>38328</v>
      </c>
      <c r="B384" s="61">
        <v>2.6</v>
      </c>
      <c r="C384" s="62" t="s">
        <v>13</v>
      </c>
      <c r="D384" s="62">
        <v>0</v>
      </c>
    </row>
    <row r="385" spans="1:7" ht="12.75">
      <c r="A385" s="16">
        <v>38329</v>
      </c>
      <c r="B385" s="61">
        <v>0.2</v>
      </c>
      <c r="C385" s="62" t="s">
        <v>3</v>
      </c>
      <c r="D385" s="62">
        <v>0</v>
      </c>
      <c r="E385" s="147" t="s">
        <v>17</v>
      </c>
      <c r="F385" s="148" t="s">
        <v>126</v>
      </c>
      <c r="G385" s="148"/>
    </row>
    <row r="386" spans="1:7" ht="12.75">
      <c r="A386" s="16">
        <v>38330</v>
      </c>
      <c r="B386" s="61">
        <v>0.4</v>
      </c>
      <c r="C386" s="62" t="s">
        <v>3</v>
      </c>
      <c r="D386" s="62">
        <v>0</v>
      </c>
      <c r="E386" s="147"/>
      <c r="F386" s="148"/>
      <c r="G386" s="148"/>
    </row>
    <row r="387" spans="1:7" ht="12.75">
      <c r="A387" s="16">
        <v>38331</v>
      </c>
      <c r="B387" s="61">
        <v>-0.9</v>
      </c>
      <c r="C387" s="62" t="s">
        <v>3</v>
      </c>
      <c r="D387" s="62">
        <v>0</v>
      </c>
      <c r="E387" s="147"/>
      <c r="F387" s="148"/>
      <c r="G387" s="148"/>
    </row>
    <row r="388" spans="1:7" ht="12.75">
      <c r="A388" s="16">
        <v>38332</v>
      </c>
      <c r="B388" s="61">
        <v>-1.7</v>
      </c>
      <c r="C388" s="62" t="s">
        <v>3</v>
      </c>
      <c r="D388" s="62">
        <v>0</v>
      </c>
      <c r="E388" s="147"/>
      <c r="F388" s="148"/>
      <c r="G388" s="148"/>
    </row>
    <row r="389" spans="1:7" ht="12.75">
      <c r="A389" s="16">
        <v>38333</v>
      </c>
      <c r="B389" s="61">
        <v>-2.3</v>
      </c>
      <c r="C389" s="62" t="s">
        <v>3</v>
      </c>
      <c r="D389" s="62">
        <v>0</v>
      </c>
      <c r="E389" s="147"/>
      <c r="F389" s="148"/>
      <c r="G389" s="148"/>
    </row>
    <row r="390" spans="1:7" ht="12.75">
      <c r="A390" s="6" t="s">
        <v>124</v>
      </c>
      <c r="B390" s="61"/>
      <c r="C390" s="62"/>
      <c r="D390" s="62"/>
      <c r="E390" s="147"/>
      <c r="F390" s="148"/>
      <c r="G390" s="148"/>
    </row>
    <row r="391" spans="1:7" ht="12.75">
      <c r="A391" s="16">
        <v>38334</v>
      </c>
      <c r="B391" s="61">
        <v>-1.3</v>
      </c>
      <c r="C391" s="62" t="s">
        <v>3</v>
      </c>
      <c r="D391" s="62">
        <v>0</v>
      </c>
      <c r="E391" s="147"/>
      <c r="F391" s="148"/>
      <c r="G391" s="148"/>
    </row>
    <row r="392" spans="1:7" ht="12.75">
      <c r="A392" s="16">
        <v>38335</v>
      </c>
      <c r="B392" s="61">
        <v>-1.5</v>
      </c>
      <c r="C392" s="62" t="s">
        <v>3</v>
      </c>
      <c r="D392" s="62">
        <v>0</v>
      </c>
      <c r="E392" s="147"/>
      <c r="F392" s="148"/>
      <c r="G392" s="148"/>
    </row>
    <row r="393" spans="1:7" ht="12.75">
      <c r="A393" s="16">
        <v>38336</v>
      </c>
      <c r="B393" s="61">
        <v>-3.4</v>
      </c>
      <c r="C393" s="62" t="s">
        <v>3</v>
      </c>
      <c r="D393" s="62">
        <v>0</v>
      </c>
      <c r="E393" s="147"/>
      <c r="F393" s="148"/>
      <c r="G393" s="148"/>
    </row>
    <row r="394" spans="1:7" ht="12.75">
      <c r="A394" s="16">
        <v>38337</v>
      </c>
      <c r="B394" s="61">
        <v>-2.7</v>
      </c>
      <c r="C394" s="62" t="s">
        <v>3</v>
      </c>
      <c r="D394" s="62">
        <v>0</v>
      </c>
      <c r="E394" s="147"/>
      <c r="F394" s="148"/>
      <c r="G394" s="148"/>
    </row>
    <row r="395" spans="1:4" ht="12.75">
      <c r="A395" s="16">
        <v>38338</v>
      </c>
      <c r="B395" s="61">
        <v>-2</v>
      </c>
      <c r="C395" s="62" t="s">
        <v>3</v>
      </c>
      <c r="D395" s="62">
        <v>1</v>
      </c>
    </row>
    <row r="396" spans="1:4" ht="12.75">
      <c r="A396" s="16">
        <v>38339</v>
      </c>
      <c r="B396" s="61">
        <v>2.5</v>
      </c>
      <c r="C396" s="62" t="s">
        <v>4</v>
      </c>
      <c r="D396" s="62">
        <v>0</v>
      </c>
    </row>
    <row r="397" spans="1:4" ht="12.75">
      <c r="A397" s="16">
        <v>38340</v>
      </c>
      <c r="B397" s="61">
        <v>0.5</v>
      </c>
      <c r="C397" s="62" t="s">
        <v>6</v>
      </c>
      <c r="D397" s="62">
        <v>0</v>
      </c>
    </row>
    <row r="398" spans="1:4" ht="12.75">
      <c r="A398" s="6" t="s">
        <v>125</v>
      </c>
      <c r="B398" s="61"/>
      <c r="C398" s="62"/>
      <c r="D398" s="62"/>
    </row>
    <row r="399" spans="1:4" ht="12.75">
      <c r="A399" s="16">
        <v>38341</v>
      </c>
      <c r="B399" s="61">
        <v>-2.3</v>
      </c>
      <c r="C399" s="62" t="s">
        <v>5</v>
      </c>
      <c r="D399" s="62">
        <v>0</v>
      </c>
    </row>
    <row r="400" spans="1:4" ht="12.75">
      <c r="A400" s="16">
        <v>38342</v>
      </c>
      <c r="B400" s="61">
        <v>-2.3</v>
      </c>
      <c r="C400" s="62" t="s">
        <v>5</v>
      </c>
      <c r="D400" s="62">
        <v>0</v>
      </c>
    </row>
    <row r="401" spans="1:4" ht="12.75">
      <c r="A401" s="16">
        <v>38343</v>
      </c>
      <c r="B401" s="61">
        <v>-2.7</v>
      </c>
      <c r="C401" s="62" t="s">
        <v>5</v>
      </c>
      <c r="D401" s="62">
        <v>0</v>
      </c>
    </row>
    <row r="402" spans="1:4" ht="12.75">
      <c r="A402" s="16">
        <v>38344</v>
      </c>
      <c r="B402" s="61">
        <v>-1.3</v>
      </c>
      <c r="C402" s="62" t="s">
        <v>14</v>
      </c>
      <c r="D402" s="62">
        <v>0</v>
      </c>
    </row>
    <row r="403" spans="1:4" ht="12.75">
      <c r="A403" s="16">
        <v>38345</v>
      </c>
      <c r="B403" s="61">
        <v>0.5</v>
      </c>
      <c r="C403" s="62" t="s">
        <v>4</v>
      </c>
      <c r="D403" s="62">
        <v>0</v>
      </c>
    </row>
    <row r="404" spans="1:4" ht="12.75">
      <c r="A404" s="16">
        <v>38346</v>
      </c>
      <c r="B404" s="61">
        <v>4.7</v>
      </c>
      <c r="C404" s="62" t="s">
        <v>4</v>
      </c>
      <c r="D404" s="62">
        <v>0</v>
      </c>
    </row>
    <row r="405" spans="1:4" ht="12.75">
      <c r="A405" s="16">
        <v>38347</v>
      </c>
      <c r="B405" s="61">
        <v>4.7</v>
      </c>
      <c r="C405" s="62" t="s">
        <v>48</v>
      </c>
      <c r="D405" s="62">
        <v>1</v>
      </c>
    </row>
    <row r="406" spans="1:4" ht="12.75">
      <c r="A406" s="6" t="s">
        <v>127</v>
      </c>
      <c r="B406" s="61"/>
      <c r="C406" s="62"/>
      <c r="D406" s="62"/>
    </row>
    <row r="407" spans="1:4" ht="12.75">
      <c r="A407" s="16">
        <v>38348</v>
      </c>
      <c r="B407" s="61">
        <v>2.7</v>
      </c>
      <c r="C407" s="62" t="s">
        <v>11</v>
      </c>
      <c r="D407" s="62">
        <v>0</v>
      </c>
    </row>
    <row r="408" spans="1:4" ht="12.75">
      <c r="A408" s="16">
        <v>38349</v>
      </c>
      <c r="B408" s="61">
        <v>2.3</v>
      </c>
      <c r="C408" s="62" t="s">
        <v>4</v>
      </c>
      <c r="D408" s="62">
        <v>0</v>
      </c>
    </row>
    <row r="409" spans="1:4" ht="13.5" thickBot="1">
      <c r="A409" s="16">
        <v>38350</v>
      </c>
      <c r="B409" s="61">
        <v>2.9</v>
      </c>
      <c r="C409" s="62" t="s">
        <v>13</v>
      </c>
      <c r="D409" s="62">
        <v>0</v>
      </c>
    </row>
    <row r="410" spans="1:13" ht="13.5" thickTop="1">
      <c r="A410" s="16">
        <v>38351</v>
      </c>
      <c r="B410" s="61">
        <v>1.1</v>
      </c>
      <c r="C410" s="62" t="s">
        <v>4</v>
      </c>
      <c r="D410" s="62">
        <v>1</v>
      </c>
      <c r="J410" s="7"/>
      <c r="K410" s="9" t="s">
        <v>19</v>
      </c>
      <c r="L410" s="9" t="s">
        <v>21</v>
      </c>
      <c r="M410" s="10" t="s">
        <v>9</v>
      </c>
    </row>
    <row r="411" spans="1:13" ht="12.75">
      <c r="A411" s="16">
        <v>38352</v>
      </c>
      <c r="B411" s="61">
        <v>1.9</v>
      </c>
      <c r="C411" s="62" t="s">
        <v>7</v>
      </c>
      <c r="D411" s="62">
        <v>0</v>
      </c>
      <c r="J411" s="22" t="s">
        <v>128</v>
      </c>
      <c r="K411" s="11" t="s">
        <v>20</v>
      </c>
      <c r="L411" s="19" t="s">
        <v>129</v>
      </c>
      <c r="M411" s="24" t="s">
        <v>64</v>
      </c>
    </row>
    <row r="412" spans="10:13" ht="13.5" thickBot="1">
      <c r="J412" s="8"/>
      <c r="K412" s="12" t="s">
        <v>23</v>
      </c>
      <c r="L412" s="12" t="s">
        <v>130</v>
      </c>
      <c r="M412" s="13"/>
    </row>
    <row r="413" ht="14.25" thickBot="1" thickTop="1"/>
    <row r="414" spans="1:17" ht="12.75">
      <c r="A414" s="139">
        <v>2004</v>
      </c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</row>
    <row r="415" ht="13.5" thickBot="1">
      <c r="A415" s="140"/>
    </row>
    <row r="416" ht="13.5" thickBot="1">
      <c r="A416" s="32"/>
    </row>
    <row r="417" spans="1:9" ht="13.5" thickTop="1">
      <c r="A417" s="14"/>
      <c r="B417" s="143" t="s">
        <v>141</v>
      </c>
      <c r="C417" s="144"/>
      <c r="D417" s="145"/>
      <c r="E417" s="146"/>
      <c r="F417" s="56"/>
      <c r="G417" s="149" t="s">
        <v>155</v>
      </c>
      <c r="H417" s="150"/>
      <c r="I417" s="151"/>
    </row>
    <row r="418" spans="1:9" ht="12.75">
      <c r="A418" s="14"/>
      <c r="B418" s="47"/>
      <c r="C418" s="46"/>
      <c r="D418" s="46"/>
      <c r="E418" s="48"/>
      <c r="G418" s="47"/>
      <c r="H418" s="46"/>
      <c r="I418" s="48"/>
    </row>
    <row r="419" spans="1:9" ht="13.5" thickBot="1">
      <c r="A419" s="14"/>
      <c r="B419" s="49" t="s">
        <v>142</v>
      </c>
      <c r="C419" s="40" t="s">
        <v>83</v>
      </c>
      <c r="D419" s="40" t="s">
        <v>148</v>
      </c>
      <c r="E419" s="48"/>
      <c r="G419" s="154" t="s">
        <v>156</v>
      </c>
      <c r="H419" s="155"/>
      <c r="I419" s="156"/>
    </row>
    <row r="420" spans="1:5" ht="13.5" thickTop="1">
      <c r="A420" s="14"/>
      <c r="B420" s="50"/>
      <c r="C420" s="44"/>
      <c r="D420" s="45"/>
      <c r="E420" s="48"/>
    </row>
    <row r="421" spans="1:5" ht="12.75">
      <c r="A421" s="14"/>
      <c r="B421" s="51" t="s">
        <v>143</v>
      </c>
      <c r="C421" s="42" t="s">
        <v>22</v>
      </c>
      <c r="D421" s="43" t="s">
        <v>149</v>
      </c>
      <c r="E421" s="52"/>
    </row>
    <row r="422" spans="1:5" ht="13.5" thickBot="1">
      <c r="A422" s="14"/>
      <c r="B422" s="50"/>
      <c r="C422" s="44"/>
      <c r="D422" s="44"/>
      <c r="E422" s="48"/>
    </row>
    <row r="423" spans="1:15" ht="13.5" thickTop="1">
      <c r="A423" s="14"/>
      <c r="B423" s="49" t="s">
        <v>131</v>
      </c>
      <c r="C423" s="40" t="s">
        <v>133</v>
      </c>
      <c r="D423" s="40" t="s">
        <v>145</v>
      </c>
      <c r="E423" s="36" t="s">
        <v>151</v>
      </c>
      <c r="H423" s="30"/>
      <c r="I423" s="153"/>
      <c r="J423" s="153"/>
      <c r="K423" s="15"/>
      <c r="L423" s="15"/>
      <c r="M423" s="15"/>
      <c r="N423" s="15"/>
      <c r="O423" s="15"/>
    </row>
    <row r="424" spans="1:10" ht="13.5" thickBot="1">
      <c r="A424" s="14"/>
      <c r="B424" s="50"/>
      <c r="C424" s="44"/>
      <c r="D424" s="44"/>
      <c r="E424" s="37" t="s">
        <v>152</v>
      </c>
      <c r="H424" s="14"/>
      <c r="I424" s="153"/>
      <c r="J424" s="153"/>
    </row>
    <row r="425" spans="1:15" ht="13.5" thickTop="1">
      <c r="A425" s="14"/>
      <c r="B425" s="51" t="s">
        <v>132</v>
      </c>
      <c r="C425" s="41" t="s">
        <v>146</v>
      </c>
      <c r="D425" s="41" t="s">
        <v>147</v>
      </c>
      <c r="E425" s="38" t="s">
        <v>154</v>
      </c>
      <c r="H425" s="14"/>
      <c r="I425" s="153"/>
      <c r="J425" s="153"/>
      <c r="K425" s="15"/>
      <c r="M425" s="58" t="s">
        <v>157</v>
      </c>
      <c r="N425" s="157" t="s">
        <v>158</v>
      </c>
      <c r="O425" s="158"/>
    </row>
    <row r="426" spans="1:15" ht="13.5" thickBot="1">
      <c r="A426" s="14"/>
      <c r="B426" s="50"/>
      <c r="C426" s="44"/>
      <c r="D426" s="44"/>
      <c r="E426" s="37" t="s">
        <v>153</v>
      </c>
      <c r="H426" s="14"/>
      <c r="I426" s="153"/>
      <c r="J426" s="153"/>
      <c r="K426" s="15"/>
      <c r="M426" s="39"/>
      <c r="N426" s="153" t="s">
        <v>159</v>
      </c>
      <c r="O426" s="159"/>
    </row>
    <row r="427" spans="1:15" ht="14.25" thickBot="1" thickTop="1">
      <c r="A427" s="14"/>
      <c r="B427" s="53" t="s">
        <v>144</v>
      </c>
      <c r="C427" s="54" t="s">
        <v>150</v>
      </c>
      <c r="D427" s="54"/>
      <c r="E427" s="55"/>
      <c r="H427" s="14"/>
      <c r="I427" s="153"/>
      <c r="J427" s="153"/>
      <c r="M427" s="39"/>
      <c r="N427" s="153" t="s">
        <v>160</v>
      </c>
      <c r="O427" s="159"/>
    </row>
    <row r="428" spans="1:15" ht="13.5" thickTop="1">
      <c r="A428" s="14"/>
      <c r="M428" s="39"/>
      <c r="N428" s="153" t="s">
        <v>161</v>
      </c>
      <c r="O428" s="159"/>
    </row>
    <row r="429" spans="1:15" ht="12.75">
      <c r="A429" s="14"/>
      <c r="M429" s="57"/>
      <c r="N429" s="164" t="s">
        <v>162</v>
      </c>
      <c r="O429" s="165"/>
    </row>
    <row r="430" ht="12.75">
      <c r="A430" s="14"/>
    </row>
    <row r="431" ht="12.75">
      <c r="A431" s="14"/>
    </row>
    <row r="432" ht="13.5" thickBot="1">
      <c r="A432" s="14"/>
    </row>
    <row r="433" spans="1:15" ht="14.25" thickBot="1" thickTop="1">
      <c r="A433" s="14"/>
      <c r="B433" s="166" t="s">
        <v>198</v>
      </c>
      <c r="C433" s="167"/>
      <c r="D433" s="167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8"/>
    </row>
    <row r="434" spans="1:15" ht="13.5" thickTop="1">
      <c r="A434" s="14"/>
      <c r="B434" s="63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5"/>
    </row>
    <row r="435" spans="1:15" ht="12.75">
      <c r="A435" s="14"/>
      <c r="B435" s="39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66"/>
    </row>
    <row r="436" spans="1:15" ht="12.75">
      <c r="A436" s="14"/>
      <c r="B436" s="39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66"/>
    </row>
    <row r="437" spans="1:15" ht="12.75">
      <c r="A437" s="14"/>
      <c r="B437" s="126" t="s">
        <v>163</v>
      </c>
      <c r="C437" s="127"/>
      <c r="D437" s="127"/>
      <c r="E437" s="127"/>
      <c r="F437" s="127"/>
      <c r="G437" s="127"/>
      <c r="H437" s="127"/>
      <c r="I437" s="127"/>
      <c r="J437" s="127"/>
      <c r="K437" s="127"/>
      <c r="L437" s="127"/>
      <c r="M437" s="127"/>
      <c r="N437" s="127"/>
      <c r="O437" s="128"/>
    </row>
    <row r="438" spans="1:15" ht="12.75">
      <c r="A438" s="14"/>
      <c r="B438" s="39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66"/>
    </row>
    <row r="439" spans="1:15" ht="12.75">
      <c r="A439" s="14"/>
      <c r="B439" s="39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66"/>
    </row>
    <row r="440" spans="1:15" ht="12.75">
      <c r="A440" s="14"/>
      <c r="B440" s="129" t="s">
        <v>176</v>
      </c>
      <c r="C440" s="130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66"/>
    </row>
    <row r="441" spans="1:15" ht="12.75">
      <c r="A441" s="14"/>
      <c r="B441" s="39" t="s">
        <v>164</v>
      </c>
      <c r="C441" s="14">
        <v>29</v>
      </c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66"/>
    </row>
    <row r="442" spans="1:15" ht="12.75">
      <c r="A442" s="14"/>
      <c r="B442" s="39" t="s">
        <v>165</v>
      </c>
      <c r="C442" s="14">
        <v>19</v>
      </c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66"/>
    </row>
    <row r="443" spans="2:15" ht="12.75">
      <c r="B443" s="39" t="s">
        <v>166</v>
      </c>
      <c r="C443" s="14">
        <v>37</v>
      </c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66"/>
    </row>
    <row r="444" spans="2:15" ht="12.75">
      <c r="B444" s="39" t="s">
        <v>167</v>
      </c>
      <c r="C444" s="14">
        <v>49</v>
      </c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66"/>
    </row>
    <row r="445" spans="2:15" ht="12.75">
      <c r="B445" s="39" t="s">
        <v>168</v>
      </c>
      <c r="C445" s="14">
        <v>36</v>
      </c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66"/>
    </row>
    <row r="446" spans="2:15" ht="12.75">
      <c r="B446" s="39" t="s">
        <v>169</v>
      </c>
      <c r="C446" s="14">
        <v>17</v>
      </c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66"/>
    </row>
    <row r="447" spans="2:15" ht="12.75">
      <c r="B447" s="39" t="s">
        <v>170</v>
      </c>
      <c r="C447" s="14">
        <v>24</v>
      </c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66"/>
    </row>
    <row r="448" spans="2:15" ht="12.75">
      <c r="B448" s="39" t="s">
        <v>171</v>
      </c>
      <c r="C448" s="14">
        <v>16</v>
      </c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66"/>
    </row>
    <row r="449" spans="2:15" ht="12.75">
      <c r="B449" s="39" t="s">
        <v>172</v>
      </c>
      <c r="C449" s="14">
        <v>13</v>
      </c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66"/>
    </row>
    <row r="450" spans="2:15" ht="12.75">
      <c r="B450" s="39" t="s">
        <v>173</v>
      </c>
      <c r="C450" s="14">
        <v>22</v>
      </c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66"/>
    </row>
    <row r="451" spans="2:15" ht="12.75">
      <c r="B451" s="39" t="s">
        <v>174</v>
      </c>
      <c r="C451" s="14">
        <v>54</v>
      </c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66"/>
    </row>
    <row r="452" spans="2:15" ht="12.75">
      <c r="B452" s="39" t="s">
        <v>175</v>
      </c>
      <c r="C452" s="14">
        <v>3</v>
      </c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66"/>
    </row>
    <row r="453" spans="2:15" ht="12.75">
      <c r="B453" s="39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66"/>
    </row>
    <row r="454" spans="2:15" ht="12.75">
      <c r="B454" s="39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66"/>
    </row>
    <row r="455" spans="2:15" ht="12.75">
      <c r="B455" s="39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66"/>
    </row>
    <row r="456" spans="2:15" ht="12.75">
      <c r="B456" s="39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66"/>
    </row>
    <row r="457" spans="2:15" ht="12.75">
      <c r="B457" s="39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66"/>
    </row>
    <row r="458" spans="2:15" ht="12.75">
      <c r="B458" s="39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66"/>
    </row>
    <row r="459" spans="2:15" ht="12.75">
      <c r="B459" s="39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66"/>
    </row>
    <row r="460" spans="2:15" ht="12.75">
      <c r="B460" s="39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66"/>
    </row>
    <row r="461" spans="2:15" ht="12.75">
      <c r="B461" s="39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66"/>
    </row>
    <row r="462" spans="2:15" ht="12.75">
      <c r="B462" s="39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66"/>
    </row>
    <row r="463" spans="2:15" ht="12.75">
      <c r="B463" s="39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66"/>
    </row>
    <row r="464" spans="2:15" ht="12.75">
      <c r="B464" s="39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66"/>
    </row>
    <row r="465" spans="2:15" ht="12.75">
      <c r="B465" s="39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66"/>
    </row>
    <row r="466" spans="2:15" ht="12.75">
      <c r="B466" s="39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66"/>
    </row>
    <row r="467" spans="2:15" ht="12.75">
      <c r="B467" s="126" t="s">
        <v>177</v>
      </c>
      <c r="C467" s="127"/>
      <c r="D467" s="127"/>
      <c r="E467" s="127"/>
      <c r="F467" s="127"/>
      <c r="G467" s="127"/>
      <c r="H467" s="127"/>
      <c r="I467" s="127"/>
      <c r="J467" s="127"/>
      <c r="K467" s="127"/>
      <c r="L467" s="127"/>
      <c r="M467" s="127"/>
      <c r="N467" s="127"/>
      <c r="O467" s="128"/>
    </row>
    <row r="468" spans="2:15" ht="12.75">
      <c r="B468" s="39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66"/>
    </row>
    <row r="469" spans="2:15" ht="12.75">
      <c r="B469" s="39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66"/>
    </row>
    <row r="470" spans="2:15" ht="12.75">
      <c r="B470" s="129" t="s">
        <v>178</v>
      </c>
      <c r="C470" s="130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66"/>
    </row>
    <row r="471" spans="2:15" ht="12.75">
      <c r="B471" s="39" t="s">
        <v>164</v>
      </c>
      <c r="C471" s="67">
        <f>AVERAGE(B3:B6,B8:B14,B16:B22,B24:B30,B32:B37)</f>
        <v>-2.651612903225807</v>
      </c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66"/>
    </row>
    <row r="472" spans="2:15" ht="12.75">
      <c r="B472" s="39" t="s">
        <v>165</v>
      </c>
      <c r="C472" s="67">
        <f>AVERAGE(B38,B40:B46,B48:B54,B56:B62,B64:B70)</f>
        <v>2.3034482758620687</v>
      </c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66"/>
    </row>
    <row r="473" spans="2:15" ht="12.75">
      <c r="B473" s="39" t="s">
        <v>166</v>
      </c>
      <c r="C473" s="67">
        <f>AVERAGE(B72,B74,B76,B85,B87:B89)</f>
        <v>5.971428571428571</v>
      </c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66"/>
    </row>
    <row r="474" spans="2:15" ht="12.75">
      <c r="B474" s="39" t="s">
        <v>167</v>
      </c>
      <c r="C474" s="67">
        <f>AVERAGE(B103:B106,B108:B114,B116:B122,B124:B128,B130,B132:B136)</f>
        <v>12.679310344827586</v>
      </c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66"/>
    </row>
    <row r="475" spans="2:15" ht="12.75">
      <c r="B475" s="39" t="s">
        <v>168</v>
      </c>
      <c r="C475" s="67">
        <f>AVERAGE(B137:B138,B140:B146,B148:B154,B156:B162,B164:B170,B172)</f>
        <v>15.980645161290324</v>
      </c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66"/>
    </row>
    <row r="476" spans="2:15" ht="12.75">
      <c r="B476" s="39" t="s">
        <v>169</v>
      </c>
      <c r="C476" s="67">
        <f>AVERAGE(B173:B178,B180:B186,B188:B194,B196:B202,B204:B206)</f>
        <v>20.343333333333337</v>
      </c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66"/>
    </row>
    <row r="477" spans="2:15" ht="12.75">
      <c r="B477" s="39" t="s">
        <v>170</v>
      </c>
      <c r="C477" s="67">
        <f>AVERAGE(B207:B210,B212:B218,B228:B234,B236)</f>
        <v>25.115789473684213</v>
      </c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66"/>
    </row>
    <row r="478" spans="2:15" ht="12.75">
      <c r="B478" s="39" t="s">
        <v>171</v>
      </c>
      <c r="C478" s="67">
        <f>AVERAGE(B259,B267:B270,B272)</f>
        <v>22.233333333333334</v>
      </c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66"/>
    </row>
    <row r="479" spans="2:15" ht="12.75">
      <c r="B479" s="39" t="s">
        <v>172</v>
      </c>
      <c r="C479" s="67">
        <f>AVERAGE(B274:B278,B280:B286,B288:B294,B296:B302,B304:B307)</f>
        <v>18.456666666666663</v>
      </c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66"/>
    </row>
    <row r="480" spans="2:15" ht="12.75">
      <c r="B480" s="39" t="s">
        <v>173</v>
      </c>
      <c r="C480" s="67">
        <f>AVERAGE(B308:B310,B312:B318,B320:B322,B328:B334,B336:B342)</f>
        <v>13.922222222222224</v>
      </c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66"/>
    </row>
    <row r="481" spans="2:15" ht="12.75">
      <c r="B481" s="39" t="s">
        <v>174</v>
      </c>
      <c r="C481" s="67">
        <f>AVERAGE(B344:B346,B354:B357,B359:B365,B367:B373,B375:B376)</f>
        <v>5.169565217391304</v>
      </c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66"/>
    </row>
    <row r="482" spans="2:15" ht="12.75">
      <c r="B482" s="39" t="s">
        <v>175</v>
      </c>
      <c r="C482" s="67">
        <f>AVERAGE(B377:B381,B383:B389,B391:B397,B399:B405,B407:B411)</f>
        <v>0.8516129032258063</v>
      </c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66"/>
    </row>
    <row r="483" spans="2:15" ht="12.75">
      <c r="B483" s="39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66"/>
    </row>
    <row r="484" spans="2:15" ht="12.75">
      <c r="B484" s="39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66"/>
    </row>
    <row r="485" spans="2:15" ht="12.75">
      <c r="B485" s="39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66"/>
    </row>
    <row r="486" spans="2:15" ht="12.75">
      <c r="B486" s="39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66"/>
    </row>
    <row r="487" spans="2:15" ht="12.75">
      <c r="B487" s="39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66"/>
    </row>
    <row r="488" spans="2:15" ht="12.75">
      <c r="B488" s="39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66"/>
    </row>
    <row r="489" spans="2:15" ht="12.75">
      <c r="B489" s="39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66"/>
    </row>
    <row r="490" spans="2:15" ht="12.75">
      <c r="B490" s="39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66"/>
    </row>
    <row r="491" spans="2:15" ht="12.75">
      <c r="B491" s="39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66"/>
    </row>
    <row r="492" spans="2:15" ht="12.75">
      <c r="B492" s="39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66"/>
    </row>
    <row r="493" spans="2:15" ht="12.75">
      <c r="B493" s="39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66"/>
    </row>
    <row r="494" spans="2:15" ht="12.75">
      <c r="B494" s="39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66"/>
    </row>
    <row r="495" spans="2:15" ht="12.75">
      <c r="B495" s="39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66"/>
    </row>
    <row r="496" spans="2:15" ht="12.75">
      <c r="B496" s="39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66"/>
    </row>
    <row r="497" spans="2:15" ht="12.75">
      <c r="B497" s="126" t="s">
        <v>180</v>
      </c>
      <c r="C497" s="127"/>
      <c r="D497" s="127"/>
      <c r="E497" s="127"/>
      <c r="F497" s="127"/>
      <c r="G497" s="127"/>
      <c r="H497" s="127"/>
      <c r="I497" s="127"/>
      <c r="J497" s="127"/>
      <c r="K497" s="127"/>
      <c r="L497" s="127"/>
      <c r="M497" s="127"/>
      <c r="N497" s="127"/>
      <c r="O497" s="128"/>
    </row>
    <row r="498" spans="2:15" ht="12.75">
      <c r="B498" s="39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66"/>
    </row>
    <row r="499" spans="2:15" ht="12.75">
      <c r="B499" s="39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66"/>
    </row>
    <row r="500" spans="2:15" ht="12.75">
      <c r="B500" s="129" t="s">
        <v>197</v>
      </c>
      <c r="C500" s="130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66"/>
    </row>
    <row r="501" spans="2:15" ht="12.75">
      <c r="B501" s="39" t="s">
        <v>181</v>
      </c>
      <c r="C501" s="14">
        <v>18</v>
      </c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66"/>
    </row>
    <row r="502" spans="2:15" ht="12.75">
      <c r="B502" s="39" t="s">
        <v>182</v>
      </c>
      <c r="C502" s="14">
        <v>36</v>
      </c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66"/>
    </row>
    <row r="503" spans="2:15" ht="12.75">
      <c r="B503" s="39" t="s">
        <v>183</v>
      </c>
      <c r="C503" s="14">
        <v>94</v>
      </c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66"/>
    </row>
    <row r="504" spans="2:15" ht="12.75">
      <c r="B504" s="39" t="s">
        <v>184</v>
      </c>
      <c r="C504" s="14">
        <f>COUNTIF(B3:D411,"MC")</f>
        <v>72</v>
      </c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66"/>
    </row>
    <row r="505" spans="2:15" ht="12.75">
      <c r="B505" s="39" t="s">
        <v>185</v>
      </c>
      <c r="C505" s="14">
        <f>COUNTIF(B3:D411,"O")</f>
        <v>43</v>
      </c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66"/>
    </row>
    <row r="506" spans="2:15" ht="12.75">
      <c r="B506" s="39" t="s">
        <v>190</v>
      </c>
      <c r="C506" s="14">
        <f>COUNTIF(B3:D411,"D")</f>
        <v>1</v>
      </c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66"/>
    </row>
    <row r="507" spans="2:15" ht="12.75">
      <c r="B507" s="39" t="s">
        <v>186</v>
      </c>
      <c r="C507" s="14">
        <f>COUNTIF(B3:D411,"LR")</f>
        <v>12</v>
      </c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66"/>
    </row>
    <row r="508" spans="2:15" ht="12.75">
      <c r="B508" s="39" t="s">
        <v>196</v>
      </c>
      <c r="C508" s="14">
        <f>COUNTIF(B3:D411,"SL")</f>
        <v>0</v>
      </c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66"/>
    </row>
    <row r="509" spans="2:15" ht="12.75">
      <c r="B509" s="39" t="s">
        <v>187</v>
      </c>
      <c r="C509" s="14">
        <f>COUNTIF(B3:D411,"R")</f>
        <v>5</v>
      </c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66"/>
    </row>
    <row r="510" spans="2:15" ht="12.75">
      <c r="B510" s="39" t="s">
        <v>188</v>
      </c>
      <c r="C510" s="14">
        <f>COUNTIF(B3:D411,"LS")</f>
        <v>4</v>
      </c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66"/>
    </row>
    <row r="511" spans="2:15" ht="12.75">
      <c r="B511" s="39" t="s">
        <v>189</v>
      </c>
      <c r="C511" s="14">
        <f>COUNTIF(B3:D411,"S")</f>
        <v>5</v>
      </c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66"/>
    </row>
    <row r="512" spans="2:15" ht="12.75">
      <c r="B512" s="39" t="s">
        <v>195</v>
      </c>
      <c r="C512" s="14">
        <f>COUNTIF(B3:D411,"HS")</f>
        <v>1</v>
      </c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66"/>
    </row>
    <row r="513" spans="2:15" ht="12.75">
      <c r="B513" s="39" t="s">
        <v>194</v>
      </c>
      <c r="C513" s="14">
        <f>COUNTIF(B3:D411,"H")</f>
        <v>1</v>
      </c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66"/>
    </row>
    <row r="514" spans="2:15" ht="12.75">
      <c r="B514" s="39" t="s">
        <v>192</v>
      </c>
      <c r="C514" s="14">
        <f>COUNTIF(B3:D411,"M")</f>
        <v>0</v>
      </c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66"/>
    </row>
    <row r="515" spans="2:15" ht="12.75">
      <c r="B515" s="39" t="s">
        <v>193</v>
      </c>
      <c r="C515" s="14">
        <f>COUNTIF(B3:D411,"SM")</f>
        <v>1</v>
      </c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66"/>
    </row>
    <row r="516" spans="2:15" ht="12.75">
      <c r="B516" s="39" t="s">
        <v>191</v>
      </c>
      <c r="C516" s="14">
        <f>COUNTIF(B3:D411,"F")</f>
        <v>0</v>
      </c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66"/>
    </row>
    <row r="517" spans="2:15" ht="12.75">
      <c r="B517" s="39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66"/>
    </row>
    <row r="518" spans="2:15" ht="12.75">
      <c r="B518" s="39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66"/>
    </row>
    <row r="519" spans="2:15" ht="12.75">
      <c r="B519" s="39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66"/>
    </row>
    <row r="520" spans="2:15" ht="12.75">
      <c r="B520" s="39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66"/>
    </row>
    <row r="521" spans="2:15" ht="12.75">
      <c r="B521" s="39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66"/>
    </row>
    <row r="522" spans="2:15" ht="12.75">
      <c r="B522" s="39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66"/>
    </row>
    <row r="523" spans="2:15" ht="12.75">
      <c r="B523" s="39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66"/>
    </row>
    <row r="524" spans="2:15" ht="12.75">
      <c r="B524" s="39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66"/>
    </row>
    <row r="525" spans="2:15" ht="12.75">
      <c r="B525" s="39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66"/>
    </row>
    <row r="526" spans="2:15" ht="12.75">
      <c r="B526" s="39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66"/>
    </row>
    <row r="527" spans="2:15" ht="12.75">
      <c r="B527" s="126" t="s">
        <v>199</v>
      </c>
      <c r="C527" s="127"/>
      <c r="D527" s="127"/>
      <c r="E527" s="127"/>
      <c r="F527" s="127"/>
      <c r="G527" s="127"/>
      <c r="H527" s="127"/>
      <c r="I527" s="127"/>
      <c r="J527" s="127"/>
      <c r="K527" s="127"/>
      <c r="L527" s="127"/>
      <c r="M527" s="127"/>
      <c r="N527" s="127"/>
      <c r="O527" s="128"/>
    </row>
    <row r="528" spans="2:15" ht="12.75">
      <c r="B528" s="39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66"/>
    </row>
    <row r="529" spans="2:15" ht="12.75">
      <c r="B529" s="39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66"/>
    </row>
    <row r="530" spans="2:15" ht="12.75">
      <c r="B530" s="129" t="s">
        <v>197</v>
      </c>
      <c r="C530" s="130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66"/>
    </row>
    <row r="531" spans="2:15" ht="12.75">
      <c r="B531" s="39" t="s">
        <v>164</v>
      </c>
      <c r="C531" s="14">
        <f>COUNTIF(C3:C37,"C")</f>
        <v>2</v>
      </c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66"/>
    </row>
    <row r="532" spans="2:15" ht="12.75">
      <c r="B532" s="39" t="s">
        <v>165</v>
      </c>
      <c r="C532" s="14">
        <f>COUNTIF(C38:C70,"C")</f>
        <v>0</v>
      </c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66"/>
    </row>
    <row r="533" spans="2:15" ht="12.75">
      <c r="B533" s="39" t="s">
        <v>166</v>
      </c>
      <c r="C533" s="14">
        <v>1</v>
      </c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66"/>
    </row>
    <row r="534" spans="2:15" ht="12.75">
      <c r="B534" s="39" t="s">
        <v>167</v>
      </c>
      <c r="C534" s="14">
        <v>1</v>
      </c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66"/>
    </row>
    <row r="535" spans="2:15" ht="12.75">
      <c r="B535" s="39" t="s">
        <v>168</v>
      </c>
      <c r="C535" s="14">
        <v>0</v>
      </c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66"/>
    </row>
    <row r="536" spans="2:15" ht="12.75">
      <c r="B536" s="39" t="s">
        <v>169</v>
      </c>
      <c r="C536" s="14">
        <v>1</v>
      </c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66"/>
    </row>
    <row r="537" spans="2:15" ht="12.75">
      <c r="B537" s="39" t="s">
        <v>170</v>
      </c>
      <c r="C537" s="14">
        <v>2</v>
      </c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66"/>
    </row>
    <row r="538" spans="2:15" ht="12.75">
      <c r="B538" s="39" t="s">
        <v>171</v>
      </c>
      <c r="C538" s="14">
        <v>1</v>
      </c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66"/>
    </row>
    <row r="539" spans="2:15" ht="12.75">
      <c r="B539" s="39" t="s">
        <v>172</v>
      </c>
      <c r="C539" s="14">
        <v>1</v>
      </c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66"/>
    </row>
    <row r="540" spans="2:15" ht="12.75">
      <c r="B540" s="39" t="s">
        <v>173</v>
      </c>
      <c r="C540" s="14">
        <v>2</v>
      </c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66"/>
    </row>
    <row r="541" spans="2:15" ht="12.75">
      <c r="B541" s="39" t="s">
        <v>174</v>
      </c>
      <c r="C541" s="14">
        <v>2</v>
      </c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66"/>
    </row>
    <row r="542" spans="2:15" ht="12.75">
      <c r="B542" s="39" t="s">
        <v>175</v>
      </c>
      <c r="C542" s="14">
        <v>5</v>
      </c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66"/>
    </row>
    <row r="543" spans="2:15" ht="12.75">
      <c r="B543" s="39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66"/>
    </row>
    <row r="544" spans="2:15" ht="12.75">
      <c r="B544" s="39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66"/>
    </row>
    <row r="545" spans="2:15" ht="12.75">
      <c r="B545" s="39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66"/>
    </row>
    <row r="546" spans="2:15" ht="12.75">
      <c r="B546" s="39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66"/>
    </row>
    <row r="547" spans="2:15" ht="12.75">
      <c r="B547" s="39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66"/>
    </row>
    <row r="548" spans="2:15" ht="12.75">
      <c r="B548" s="39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66"/>
    </row>
    <row r="549" spans="2:15" ht="12.75">
      <c r="B549" s="39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66"/>
    </row>
    <row r="550" spans="2:15" ht="12.75">
      <c r="B550" s="39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66"/>
    </row>
    <row r="551" spans="2:15" ht="12.75">
      <c r="B551" s="39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66"/>
    </row>
    <row r="552" spans="2:15" ht="12.75">
      <c r="B552" s="39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66"/>
    </row>
    <row r="553" spans="2:15" ht="12.75">
      <c r="B553" s="39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66"/>
    </row>
    <row r="554" spans="2:15" ht="12.75">
      <c r="B554" s="39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66"/>
    </row>
    <row r="555" spans="2:15" ht="12.75">
      <c r="B555" s="39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66"/>
    </row>
    <row r="556" spans="2:15" ht="12.75">
      <c r="B556" s="39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66"/>
    </row>
    <row r="557" spans="2:15" ht="12.75">
      <c r="B557" s="126" t="s">
        <v>200</v>
      </c>
      <c r="C557" s="127"/>
      <c r="D557" s="127"/>
      <c r="E557" s="127"/>
      <c r="F557" s="127"/>
      <c r="G557" s="127"/>
      <c r="H557" s="127"/>
      <c r="I557" s="127"/>
      <c r="J557" s="127"/>
      <c r="K557" s="127"/>
      <c r="L557" s="127"/>
      <c r="M557" s="127"/>
      <c r="N557" s="127"/>
      <c r="O557" s="128"/>
    </row>
    <row r="558" spans="2:15" ht="12.75">
      <c r="B558" s="39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66"/>
    </row>
    <row r="559" spans="2:15" ht="12.75">
      <c r="B559" s="39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66"/>
    </row>
    <row r="560" spans="2:15" ht="12.75">
      <c r="B560" s="129" t="s">
        <v>197</v>
      </c>
      <c r="C560" s="130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66"/>
    </row>
    <row r="561" spans="2:15" ht="12.75">
      <c r="B561" s="39" t="s">
        <v>164</v>
      </c>
      <c r="C561" s="14">
        <f>COUNTIF(C3:C37,"O")</f>
        <v>7</v>
      </c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66"/>
    </row>
    <row r="562" spans="2:15" ht="12.75">
      <c r="B562" s="39" t="s">
        <v>165</v>
      </c>
      <c r="C562" s="14">
        <f>COUNTIF(C38:C70,"O")</f>
        <v>2</v>
      </c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66"/>
    </row>
    <row r="563" spans="2:15" ht="12.75">
      <c r="B563" s="39" t="s">
        <v>166</v>
      </c>
      <c r="C563" s="14">
        <v>0</v>
      </c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66"/>
    </row>
    <row r="564" spans="2:15" ht="12.75">
      <c r="B564" s="39" t="s">
        <v>167</v>
      </c>
      <c r="C564" s="14">
        <v>1</v>
      </c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66"/>
    </row>
    <row r="565" spans="2:15" ht="12.75">
      <c r="B565" s="39" t="s">
        <v>168</v>
      </c>
      <c r="C565" s="14">
        <v>1</v>
      </c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66"/>
    </row>
    <row r="566" spans="2:15" ht="12.75">
      <c r="B566" s="39" t="s">
        <v>169</v>
      </c>
      <c r="C566" s="14">
        <v>5</v>
      </c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66"/>
    </row>
    <row r="567" spans="2:15" ht="12.75">
      <c r="B567" s="39" t="s">
        <v>170</v>
      </c>
      <c r="C567" s="14">
        <v>2</v>
      </c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66"/>
    </row>
    <row r="568" spans="2:15" ht="12.75">
      <c r="B568" s="39" t="s">
        <v>171</v>
      </c>
      <c r="C568" s="14">
        <v>1</v>
      </c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66"/>
    </row>
    <row r="569" spans="2:15" ht="12.75">
      <c r="B569" s="39" t="s">
        <v>172</v>
      </c>
      <c r="C569" s="14">
        <v>5</v>
      </c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66"/>
    </row>
    <row r="570" spans="2:15" ht="12.75">
      <c r="B570" s="39" t="s">
        <v>173</v>
      </c>
      <c r="C570" s="14">
        <v>5</v>
      </c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66"/>
    </row>
    <row r="571" spans="2:15" ht="12.75">
      <c r="B571" s="39" t="s">
        <v>174</v>
      </c>
      <c r="C571" s="14">
        <v>3</v>
      </c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66"/>
    </row>
    <row r="572" spans="2:15" ht="12.75">
      <c r="B572" s="39" t="s">
        <v>175</v>
      </c>
      <c r="C572" s="14">
        <v>11</v>
      </c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66"/>
    </row>
    <row r="573" spans="2:15" ht="12.75">
      <c r="B573" s="39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66"/>
    </row>
    <row r="574" spans="2:15" ht="12.75">
      <c r="B574" s="39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66"/>
    </row>
    <row r="575" spans="2:15" ht="12.75">
      <c r="B575" s="39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66"/>
    </row>
    <row r="576" spans="2:15" ht="12.75">
      <c r="B576" s="39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66"/>
    </row>
    <row r="577" spans="2:15" ht="12.75">
      <c r="B577" s="39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66"/>
    </row>
    <row r="578" spans="2:15" ht="12.75">
      <c r="B578" s="39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66"/>
    </row>
    <row r="579" spans="2:15" ht="12.75">
      <c r="B579" s="39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66"/>
    </row>
    <row r="580" spans="2:15" ht="12.75">
      <c r="B580" s="39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66"/>
    </row>
    <row r="581" spans="2:15" ht="12.75">
      <c r="B581" s="39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66"/>
    </row>
    <row r="582" spans="2:15" ht="12.75">
      <c r="B582" s="39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66"/>
    </row>
    <row r="583" spans="2:15" ht="12.75">
      <c r="B583" s="39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66"/>
    </row>
    <row r="584" spans="2:15" ht="12.75">
      <c r="B584" s="39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66"/>
    </row>
    <row r="585" spans="2:15" ht="12.75">
      <c r="B585" s="39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66"/>
    </row>
    <row r="586" spans="2:15" ht="12.75">
      <c r="B586" s="57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9"/>
    </row>
    <row r="589" ht="13.5" thickBot="1"/>
    <row r="590" spans="2:4" ht="13.5" thickTop="1">
      <c r="B590" s="160" t="s">
        <v>201</v>
      </c>
      <c r="C590" s="162">
        <v>8</v>
      </c>
      <c r="D590" s="72">
        <v>38495</v>
      </c>
    </row>
    <row r="591" spans="2:4" ht="12.75">
      <c r="B591" s="161"/>
      <c r="C591" s="163"/>
      <c r="D591" s="73">
        <v>38519</v>
      </c>
    </row>
    <row r="592" spans="2:4" ht="12.75">
      <c r="B592" s="74"/>
      <c r="C592" s="71"/>
      <c r="D592" s="73">
        <v>38669</v>
      </c>
    </row>
    <row r="593" spans="2:4" ht="12.75">
      <c r="B593" s="74"/>
      <c r="C593" s="71"/>
      <c r="D593" s="73">
        <v>38670</v>
      </c>
    </row>
    <row r="594" spans="2:4" ht="12.75">
      <c r="B594" s="74"/>
      <c r="C594" s="71"/>
      <c r="D594" s="73">
        <v>38672</v>
      </c>
    </row>
    <row r="595" spans="2:4" ht="12.75">
      <c r="B595" s="74"/>
      <c r="C595" s="71"/>
      <c r="D595" s="73">
        <v>38678</v>
      </c>
    </row>
    <row r="596" spans="2:10" ht="12.75">
      <c r="B596" s="74"/>
      <c r="C596" s="71"/>
      <c r="D596" s="73">
        <v>38679</v>
      </c>
      <c r="J596" s="70"/>
    </row>
    <row r="597" spans="2:4" ht="13.5" thickBot="1">
      <c r="B597" s="75"/>
      <c r="C597" s="76"/>
      <c r="D597" s="77">
        <v>38680</v>
      </c>
    </row>
    <row r="598" ht="13.5" thickTop="1"/>
    <row r="600" ht="13.5" thickBot="1"/>
    <row r="601" spans="2:13" ht="13.5" thickTop="1">
      <c r="B601" s="119" t="s">
        <v>202</v>
      </c>
      <c r="C601" s="123">
        <v>73</v>
      </c>
      <c r="D601" s="95">
        <v>38354</v>
      </c>
      <c r="E601" s="95">
        <v>38362</v>
      </c>
      <c r="F601" s="95">
        <v>38374</v>
      </c>
      <c r="G601" s="95">
        <v>38382</v>
      </c>
      <c r="H601" s="95">
        <v>38400</v>
      </c>
      <c r="I601" s="95">
        <v>38411</v>
      </c>
      <c r="J601" s="95">
        <v>38681</v>
      </c>
      <c r="K601" s="95">
        <v>38697</v>
      </c>
      <c r="L601" s="95">
        <v>38705</v>
      </c>
      <c r="M601" s="96">
        <v>38717</v>
      </c>
    </row>
    <row r="602" spans="2:13" ht="12.75">
      <c r="B602" s="120"/>
      <c r="C602" s="124"/>
      <c r="D602" s="97">
        <v>38355</v>
      </c>
      <c r="E602" s="97">
        <v>38363</v>
      </c>
      <c r="F602" s="97">
        <v>38375</v>
      </c>
      <c r="G602" s="97">
        <v>38383</v>
      </c>
      <c r="H602" s="97">
        <v>38404</v>
      </c>
      <c r="I602" s="97" t="s">
        <v>203</v>
      </c>
      <c r="J602" s="97">
        <v>38682</v>
      </c>
      <c r="K602" s="97">
        <v>38698</v>
      </c>
      <c r="L602" s="97">
        <v>38706</v>
      </c>
      <c r="M602" s="98"/>
    </row>
    <row r="603" spans="2:13" ht="12.75">
      <c r="B603" s="121"/>
      <c r="C603" s="124"/>
      <c r="D603" s="97">
        <v>38356</v>
      </c>
      <c r="E603" s="97">
        <v>38364</v>
      </c>
      <c r="F603" s="97">
        <v>38376</v>
      </c>
      <c r="G603" s="97">
        <v>38393</v>
      </c>
      <c r="H603" s="97">
        <v>38405</v>
      </c>
      <c r="I603" s="97">
        <v>38412</v>
      </c>
      <c r="J603" s="97">
        <v>38691</v>
      </c>
      <c r="K603" s="97">
        <v>38699</v>
      </c>
      <c r="L603" s="97">
        <v>38707</v>
      </c>
      <c r="M603" s="98"/>
    </row>
    <row r="604" spans="2:13" ht="12.75">
      <c r="B604" s="122"/>
      <c r="C604" s="124"/>
      <c r="D604" s="97">
        <v>38357</v>
      </c>
      <c r="E604" s="97">
        <v>38369</v>
      </c>
      <c r="F604" s="97">
        <v>38377</v>
      </c>
      <c r="G604" s="97">
        <v>38394</v>
      </c>
      <c r="H604" s="97">
        <v>38406</v>
      </c>
      <c r="I604" s="97">
        <v>38414</v>
      </c>
      <c r="J604" s="97">
        <v>38692</v>
      </c>
      <c r="K604" s="97">
        <v>38700</v>
      </c>
      <c r="L604" s="97">
        <v>38708</v>
      </c>
      <c r="M604" s="98"/>
    </row>
    <row r="605" spans="2:13" ht="12.75">
      <c r="B605" s="79"/>
      <c r="C605" s="80"/>
      <c r="D605" s="97">
        <v>38358</v>
      </c>
      <c r="E605" s="97">
        <v>38370</v>
      </c>
      <c r="F605" s="97">
        <v>38378</v>
      </c>
      <c r="G605" s="97">
        <v>38395</v>
      </c>
      <c r="H605" s="97">
        <v>38407</v>
      </c>
      <c r="I605" s="97">
        <v>38416</v>
      </c>
      <c r="J605" s="97">
        <v>38693</v>
      </c>
      <c r="K605" s="97">
        <v>38701</v>
      </c>
      <c r="L605" s="97">
        <v>38709</v>
      </c>
      <c r="M605" s="98"/>
    </row>
    <row r="606" spans="2:13" ht="12.75">
      <c r="B606" s="79"/>
      <c r="C606" s="80"/>
      <c r="D606" s="97">
        <v>38359</v>
      </c>
      <c r="E606" s="97">
        <v>38371</v>
      </c>
      <c r="F606" s="97">
        <v>38379</v>
      </c>
      <c r="G606" s="97">
        <v>38396</v>
      </c>
      <c r="H606" s="97">
        <v>38408</v>
      </c>
      <c r="I606" s="97">
        <v>38425</v>
      </c>
      <c r="J606" s="97">
        <v>38694</v>
      </c>
      <c r="K606" s="97">
        <v>38702</v>
      </c>
      <c r="L606" s="97">
        <v>38710</v>
      </c>
      <c r="M606" s="98"/>
    </row>
    <row r="607" spans="2:13" ht="12.75">
      <c r="B607" s="79"/>
      <c r="C607" s="80"/>
      <c r="D607" s="97">
        <v>38360</v>
      </c>
      <c r="E607" s="97">
        <v>38372</v>
      </c>
      <c r="F607" s="97">
        <v>38380</v>
      </c>
      <c r="G607" s="97">
        <v>38397</v>
      </c>
      <c r="H607" s="97">
        <v>38409</v>
      </c>
      <c r="I607" s="97">
        <v>38676</v>
      </c>
      <c r="J607" s="97">
        <v>38695</v>
      </c>
      <c r="K607" s="97">
        <v>38703</v>
      </c>
      <c r="L607" s="97">
        <v>38711</v>
      </c>
      <c r="M607" s="98"/>
    </row>
    <row r="608" spans="2:13" ht="13.5" thickBot="1">
      <c r="B608" s="81" t="s">
        <v>205</v>
      </c>
      <c r="C608" s="82"/>
      <c r="D608" s="99">
        <v>38361</v>
      </c>
      <c r="E608" s="99">
        <v>38373</v>
      </c>
      <c r="F608" s="99">
        <v>38381</v>
      </c>
      <c r="G608" s="99">
        <v>38398</v>
      </c>
      <c r="H608" s="99">
        <v>38410</v>
      </c>
      <c r="I608" s="99">
        <v>38678</v>
      </c>
      <c r="J608" s="99">
        <v>38696</v>
      </c>
      <c r="K608" s="99">
        <v>38704</v>
      </c>
      <c r="L608" s="99">
        <v>38714</v>
      </c>
      <c r="M608" s="100"/>
    </row>
    <row r="609" ht="13.5" thickTop="1"/>
    <row r="611" ht="13.5" thickBot="1"/>
    <row r="612" spans="2:6" ht="13.5" thickTop="1">
      <c r="B612" s="115" t="s">
        <v>204</v>
      </c>
      <c r="C612" s="89">
        <v>24</v>
      </c>
      <c r="D612" s="87">
        <v>38355</v>
      </c>
      <c r="E612" s="87">
        <v>38363</v>
      </c>
      <c r="F612" s="90">
        <v>38697</v>
      </c>
    </row>
    <row r="613" spans="2:6" ht="12.75">
      <c r="B613" s="88"/>
      <c r="C613" s="78"/>
      <c r="D613" s="91">
        <v>38356</v>
      </c>
      <c r="E613" s="91">
        <v>38374</v>
      </c>
      <c r="F613" s="92">
        <v>38698</v>
      </c>
    </row>
    <row r="614" spans="2:6" ht="12.75">
      <c r="B614" s="88"/>
      <c r="C614" s="78"/>
      <c r="D614" s="91">
        <v>38357</v>
      </c>
      <c r="E614" s="91">
        <v>38375</v>
      </c>
      <c r="F614" s="92">
        <v>38699</v>
      </c>
    </row>
    <row r="615" spans="2:6" ht="12.75">
      <c r="B615" s="88"/>
      <c r="C615" s="78"/>
      <c r="D615" s="91">
        <v>38358</v>
      </c>
      <c r="E615" s="91">
        <v>38376</v>
      </c>
      <c r="F615" s="92">
        <v>38700</v>
      </c>
    </row>
    <row r="616" spans="2:6" ht="12.75">
      <c r="B616" s="83"/>
      <c r="C616" s="84"/>
      <c r="D616" s="91">
        <v>38359</v>
      </c>
      <c r="E616" s="91">
        <v>38377</v>
      </c>
      <c r="F616" s="92">
        <v>38701</v>
      </c>
    </row>
    <row r="617" spans="2:6" ht="12.75">
      <c r="B617" s="83"/>
      <c r="C617" s="84"/>
      <c r="D617" s="91">
        <v>38360</v>
      </c>
      <c r="E617" s="91">
        <v>38378</v>
      </c>
      <c r="F617" s="92">
        <v>38702</v>
      </c>
    </row>
    <row r="618" spans="2:6" ht="12.75">
      <c r="B618" s="83"/>
      <c r="C618" s="84"/>
      <c r="D618" s="91">
        <v>38361</v>
      </c>
      <c r="E618" s="91">
        <v>38379</v>
      </c>
      <c r="F618" s="92">
        <v>38703</v>
      </c>
    </row>
    <row r="619" spans="2:6" ht="13.5" thickBot="1">
      <c r="B619" s="85" t="s">
        <v>206</v>
      </c>
      <c r="C619" s="86"/>
      <c r="D619" s="93">
        <v>38362</v>
      </c>
      <c r="E619" s="93">
        <v>38396</v>
      </c>
      <c r="F619" s="94">
        <v>38709</v>
      </c>
    </row>
    <row r="620" ht="13.5" thickTop="1"/>
    <row r="622" ht="13.5" thickBot="1"/>
    <row r="623" spans="2:4" ht="13.5" thickTop="1">
      <c r="B623" s="116" t="s">
        <v>207</v>
      </c>
      <c r="C623" s="101"/>
      <c r="D623" s="102"/>
    </row>
    <row r="624" spans="2:4" ht="12.75">
      <c r="B624" s="117"/>
      <c r="C624" s="103" t="s">
        <v>208</v>
      </c>
      <c r="D624" s="104">
        <v>38361</v>
      </c>
    </row>
    <row r="625" spans="2:4" ht="13.5" thickBot="1">
      <c r="B625" s="118"/>
      <c r="C625" s="105"/>
      <c r="D625" s="106"/>
    </row>
    <row r="626" ht="13.5" thickTop="1"/>
    <row r="628" ht="13.5" thickBot="1"/>
    <row r="629" spans="2:4" ht="13.5" thickTop="1">
      <c r="B629" s="112" t="s">
        <v>209</v>
      </c>
      <c r="C629" s="107"/>
      <c r="D629" s="108"/>
    </row>
    <row r="630" spans="2:4" ht="12.75">
      <c r="B630" s="113"/>
      <c r="C630" s="40" t="s">
        <v>210</v>
      </c>
      <c r="D630" s="109" t="s">
        <v>211</v>
      </c>
    </row>
    <row r="631" spans="2:4" ht="13.5" thickBot="1">
      <c r="B631" s="114"/>
      <c r="C631" s="110"/>
      <c r="D631" s="111"/>
    </row>
    <row r="632" ht="13.5" thickTop="1"/>
  </sheetData>
  <mergeCells count="54">
    <mergeCell ref="B590:B591"/>
    <mergeCell ref="C590:C591"/>
    <mergeCell ref="N429:O429"/>
    <mergeCell ref="B433:O433"/>
    <mergeCell ref="B470:C470"/>
    <mergeCell ref="B530:C530"/>
    <mergeCell ref="B557:O557"/>
    <mergeCell ref="B560:C560"/>
    <mergeCell ref="N425:O425"/>
    <mergeCell ref="N426:O426"/>
    <mergeCell ref="N427:O427"/>
    <mergeCell ref="N428:O428"/>
    <mergeCell ref="I427:J427"/>
    <mergeCell ref="I426:J426"/>
    <mergeCell ref="G419:I419"/>
    <mergeCell ref="I424:J424"/>
    <mergeCell ref="I423:J423"/>
    <mergeCell ref="I425:J425"/>
    <mergeCell ref="M98:M99"/>
    <mergeCell ref="I338:I339"/>
    <mergeCell ref="M338:M339"/>
    <mergeCell ref="F164:H164"/>
    <mergeCell ref="B417:E417"/>
    <mergeCell ref="B347:D353"/>
    <mergeCell ref="E385:E394"/>
    <mergeCell ref="F385:G394"/>
    <mergeCell ref="G417:I417"/>
    <mergeCell ref="B220:D226"/>
    <mergeCell ref="F233:J233"/>
    <mergeCell ref="A414:A415"/>
    <mergeCell ref="B323:D326"/>
    <mergeCell ref="F332:G332"/>
    <mergeCell ref="F336:H336"/>
    <mergeCell ref="F338:H338"/>
    <mergeCell ref="B237:D258"/>
    <mergeCell ref="B260:D266"/>
    <mergeCell ref="F70:I70"/>
    <mergeCell ref="B77:D84"/>
    <mergeCell ref="B90:D102"/>
    <mergeCell ref="I98:I99"/>
    <mergeCell ref="B601:B604"/>
    <mergeCell ref="C601:C604"/>
    <mergeCell ref="B1:D1"/>
    <mergeCell ref="B497:O497"/>
    <mergeCell ref="B500:C500"/>
    <mergeCell ref="B527:O527"/>
    <mergeCell ref="B437:O437"/>
    <mergeCell ref="B440:C440"/>
    <mergeCell ref="B467:O467"/>
    <mergeCell ref="F40:H40"/>
    <mergeCell ref="B629:B631"/>
    <mergeCell ref="B612:B615"/>
    <mergeCell ref="C612:C615"/>
    <mergeCell ref="B623:B625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bence</dc:creator>
  <cp:keywords/>
  <dc:description/>
  <cp:lastModifiedBy>bence</cp:lastModifiedBy>
  <dcterms:created xsi:type="dcterms:W3CDTF">2005-01-07T13:27:03Z</dcterms:created>
  <dcterms:modified xsi:type="dcterms:W3CDTF">2005-01-27T15:55:47Z</dcterms:modified>
  <cp:category/>
  <cp:version/>
  <cp:contentType/>
  <cp:contentStatus/>
</cp:coreProperties>
</file>